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vialietuva-my.sharepoint.com/personal/vaida_adamkeviciute_vialietuva_lt/Documents/Dokumentai/2025 pirkimai/Kelias Nr. 225 Raseiniai–Baisogala 7.199 km tilto per Dubysa rekonstravim/Tiekėjų klausimai/"/>
    </mc:Choice>
  </mc:AlternateContent>
  <xr:revisionPtr revIDLastSave="3" documentId="8_{D68C74BC-9090-4E0C-A9A3-0D167E3E3C7F}" xr6:coauthVersionLast="47" xr6:coauthVersionMax="47" xr10:uidLastSave="{929FAEA6-3594-42FA-B971-AC10D5129CE0}"/>
  <bookViews>
    <workbookView xWindow="28680" yWindow="-120" windowWidth="29040" windowHeight="15720" xr2:uid="{7E9483EA-96C1-4082-B291-9580F4313DFB}"/>
  </bookViews>
  <sheets>
    <sheet name="DKŽ_1" sheetId="1" r:id="rId1"/>
    <sheet name="DKŽ_2" sheetId="2" r:id="rId2"/>
    <sheet name="Santrauka" sheetId="5"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2" l="1"/>
  <c r="I70" i="2"/>
  <c r="G69" i="2"/>
  <c r="G67" i="2"/>
  <c r="G60" i="2"/>
  <c r="G59" i="2"/>
  <c r="G58" i="2"/>
  <c r="G66" i="2"/>
  <c r="G65" i="2"/>
  <c r="G53" i="2"/>
  <c r="G52" i="2"/>
  <c r="G51" i="2"/>
  <c r="G50" i="2"/>
  <c r="G49" i="2"/>
  <c r="G40" i="2"/>
  <c r="G39" i="2"/>
  <c r="G41" i="2"/>
  <c r="G29" i="2"/>
  <c r="G28" i="2"/>
  <c r="G26" i="2"/>
  <c r="G25" i="2"/>
  <c r="G24" i="2"/>
  <c r="G22" i="2"/>
  <c r="G10" i="2"/>
  <c r="G6" i="2"/>
  <c r="G127" i="1" l="1"/>
  <c r="G128" i="1"/>
  <c r="G129" i="1"/>
  <c r="G123" i="1"/>
  <c r="G124" i="1"/>
  <c r="G125" i="1"/>
  <c r="G126" i="1"/>
  <c r="G117" i="1"/>
  <c r="G116" i="1"/>
  <c r="G113" i="1"/>
  <c r="G112" i="1"/>
  <c r="G111" i="1"/>
  <c r="G110" i="1"/>
  <c r="G109" i="1"/>
  <c r="G108" i="1"/>
  <c r="G107" i="1"/>
  <c r="G106" i="1"/>
  <c r="G105" i="1"/>
  <c r="G104" i="1"/>
  <c r="G103" i="1"/>
  <c r="G102" i="1"/>
  <c r="G101" i="1"/>
  <c r="G100" i="1"/>
  <c r="G99" i="1"/>
  <c r="G97" i="1"/>
  <c r="G94" i="1"/>
  <c r="G93" i="1"/>
  <c r="G90" i="1"/>
  <c r="G89" i="1"/>
  <c r="G88" i="1"/>
  <c r="G87" i="1"/>
  <c r="G85" i="1"/>
  <c r="G82" i="1"/>
  <c r="G83" i="1"/>
  <c r="G79" i="1"/>
  <c r="G78" i="1"/>
  <c r="G77" i="1"/>
  <c r="G76" i="1"/>
  <c r="G75" i="1"/>
  <c r="G73" i="1"/>
  <c r="G72" i="1"/>
  <c r="G71" i="1"/>
  <c r="G70" i="1"/>
  <c r="G69" i="1"/>
  <c r="G68" i="1"/>
  <c r="G67" i="1"/>
  <c r="G63" i="1"/>
  <c r="G62" i="1"/>
  <c r="G60" i="1"/>
  <c r="G59" i="1"/>
  <c r="G58" i="1"/>
  <c r="G57" i="1"/>
  <c r="G56" i="1"/>
  <c r="G55" i="1"/>
  <c r="G53" i="1"/>
  <c r="G51" i="1"/>
  <c r="G50" i="1"/>
  <c r="G49" i="1"/>
  <c r="G48" i="1"/>
  <c r="G47" i="1"/>
  <c r="G44" i="1"/>
  <c r="G43" i="1"/>
  <c r="G42" i="1"/>
  <c r="G41" i="1"/>
  <c r="G40" i="1"/>
  <c r="G39" i="1"/>
  <c r="G38" i="1"/>
  <c r="G37" i="1"/>
  <c r="G36" i="1"/>
  <c r="G35" i="1"/>
  <c r="G34" i="1"/>
  <c r="G33" i="1"/>
  <c r="G32" i="1"/>
  <c r="G19" i="1" l="1"/>
  <c r="G18" i="1"/>
  <c r="G17" i="1"/>
  <c r="G20" i="1"/>
  <c r="G16" i="1"/>
  <c r="G21" i="1"/>
  <c r="G10" i="1" l="1"/>
  <c r="G9" i="1" l="1"/>
  <c r="G11" i="1" l="1"/>
  <c r="G137" i="1" l="1"/>
  <c r="I137" i="1" s="1"/>
  <c r="G12" i="1"/>
  <c r="G8" i="1"/>
  <c r="G7" i="1"/>
  <c r="G6" i="1"/>
  <c r="G14" i="1"/>
  <c r="G15" i="1"/>
  <c r="G14" i="2"/>
  <c r="G15" i="2"/>
  <c r="G11" i="2"/>
  <c r="G122" i="1"/>
  <c r="G42" i="2" l="1"/>
  <c r="G18" i="2"/>
  <c r="G27" i="2" l="1"/>
  <c r="G54" i="2"/>
  <c r="G55" i="2"/>
  <c r="G56" i="2"/>
  <c r="G57" i="2"/>
  <c r="G61" i="2"/>
  <c r="G62" i="2"/>
  <c r="G63" i="2"/>
  <c r="G64" i="2"/>
  <c r="G33" i="2"/>
  <c r="G34" i="2"/>
  <c r="G35" i="2"/>
  <c r="G36" i="2"/>
  <c r="G37" i="2"/>
  <c r="G38" i="2"/>
  <c r="G43" i="2"/>
  <c r="G71" i="2" s="1"/>
  <c r="D8" i="5" s="1"/>
  <c r="G44" i="2"/>
  <c r="G45" i="2"/>
  <c r="G46" i="2"/>
  <c r="G47" i="2"/>
  <c r="G48" i="2"/>
  <c r="G12" i="2"/>
  <c r="G13" i="2"/>
  <c r="G28" i="1"/>
  <c r="G68" i="2"/>
  <c r="G30" i="2"/>
  <c r="G23" i="2"/>
  <c r="G21" i="2"/>
  <c r="G20" i="2"/>
  <c r="G19" i="2"/>
  <c r="G22" i="1"/>
  <c r="G13" i="1"/>
  <c r="G5" i="1"/>
  <c r="I22" i="1" l="1"/>
  <c r="I67" i="2"/>
  <c r="I53" i="2"/>
  <c r="G136" i="1"/>
  <c r="G121" i="1"/>
  <c r="G130" i="1"/>
  <c r="G131" i="1"/>
  <c r="G132" i="1"/>
  <c r="G133" i="1"/>
  <c r="G95" i="1" l="1"/>
  <c r="G92" i="1"/>
  <c r="G91" i="1"/>
  <c r="G74" i="1"/>
  <c r="G54" i="1"/>
  <c r="G52" i="1"/>
  <c r="G46" i="1"/>
  <c r="G45" i="1"/>
  <c r="G29" i="1"/>
  <c r="G27" i="1"/>
  <c r="G26" i="1"/>
  <c r="G25" i="1"/>
  <c r="G24" i="1"/>
  <c r="G70" i="2" l="1"/>
  <c r="G98" i="1"/>
  <c r="G31" i="2" l="1"/>
  <c r="G17" i="2"/>
  <c r="G16" i="2"/>
  <c r="G9" i="2"/>
  <c r="G8" i="2"/>
  <c r="G7" i="2"/>
  <c r="G5" i="2"/>
  <c r="G135" i="1"/>
  <c r="I136" i="1" s="1"/>
  <c r="G31" i="1"/>
  <c r="G30" i="1"/>
  <c r="G23" i="1"/>
  <c r="I30" i="1" l="1"/>
  <c r="I31" i="2"/>
  <c r="I16" i="2"/>
  <c r="G134" i="1"/>
  <c r="G120" i="1"/>
  <c r="I134" i="1" s="1"/>
  <c r="G119" i="1"/>
  <c r="G118" i="1"/>
  <c r="G115" i="1"/>
  <c r="G114" i="1"/>
  <c r="G96" i="1"/>
  <c r="G86" i="1" s="1"/>
  <c r="G81" i="1"/>
  <c r="G80" i="1"/>
  <c r="G66" i="1"/>
  <c r="I80" i="1" s="1"/>
  <c r="G65" i="1"/>
  <c r="G64" i="1"/>
  <c r="G61" i="1"/>
  <c r="I65" i="1" s="1"/>
  <c r="G84" i="1" l="1"/>
  <c r="G138" i="1" s="1"/>
  <c r="D7" i="5" s="1"/>
  <c r="D9" i="5" s="1"/>
  <c r="I119" i="1" l="1"/>
</calcChain>
</file>

<file path=xl/sharedStrings.xml><?xml version="1.0" encoding="utf-8"?>
<sst xmlns="http://schemas.openxmlformats.org/spreadsheetml/2006/main" count="845" uniqueCount="360">
  <si>
    <t>Skyrius</t>
  </si>
  <si>
    <t>Eilės Nr.</t>
  </si>
  <si>
    <t>Darbo pavadinimas, aprašymas</t>
  </si>
  <si>
    <t>Mato vnt.</t>
  </si>
  <si>
    <t>Kiekis</t>
  </si>
  <si>
    <r>
      <t xml:space="preserve">Vieneto kaina, Eur be PVM  </t>
    </r>
    <r>
      <rPr>
        <b/>
        <sz val="11"/>
        <color rgb="FFFF0000"/>
        <rFont val="Times New Roman"/>
        <family val="1"/>
        <charset val="186"/>
      </rPr>
      <t>(pildo Tiekėjas)</t>
    </r>
  </si>
  <si>
    <t>Iš viso, Eur be PVM</t>
  </si>
  <si>
    <t>1. Paruošiamieji darbai</t>
  </si>
  <si>
    <t>m3</t>
  </si>
  <si>
    <t>vnt.</t>
  </si>
  <si>
    <t>Iš viso skyriuje 1, Eur be PVM</t>
  </si>
  <si>
    <t>m2</t>
  </si>
  <si>
    <t>m</t>
  </si>
  <si>
    <t>Iš viso skyriuje 2, Eur be PVM</t>
  </si>
  <si>
    <t>Iš viso skyriuje 3, Eur be PVM</t>
  </si>
  <si>
    <t>Iš viso skyriuje 4, Eur be PVM</t>
  </si>
  <si>
    <t>Iš viso skyriuje 5, Eur be PVM</t>
  </si>
  <si>
    <t>Iš viso skyriuje 6, Eur be PVM</t>
  </si>
  <si>
    <t>kompl.</t>
  </si>
  <si>
    <t>2. Esamų konstrukcijų išardymas</t>
  </si>
  <si>
    <t>3. Krantinių atramų rekonstravimas</t>
  </si>
  <si>
    <t>4. Tarpinių atramų rekonstravimas</t>
  </si>
  <si>
    <t>5. Perdangos įrengimo darbai</t>
  </si>
  <si>
    <t>6. Statinio prieigų ir kūgių įrengimas</t>
  </si>
  <si>
    <t>7. Baigiamieji darbai</t>
  </si>
  <si>
    <t>Iš viso skyriuje 7, Eur be PVM</t>
  </si>
  <si>
    <t>IŠ VISO ŽINIARAŠTYJE 1, EUR BE PVM</t>
  </si>
  <si>
    <t>km</t>
  </si>
  <si>
    <t>DARBŲ KIEKIŲ ŽINIARAŠTIS NR. 2 – SUSISIEKIMO DALIS</t>
  </si>
  <si>
    <t>IŠ VISO ŽINIARAŠTYJE 2, EUR BE PVM</t>
  </si>
  <si>
    <t>DARBŲ KIEKIŲ ŽINIARAŠČIŲ SANTRAUKA</t>
  </si>
  <si>
    <t>Darbų kiekių žin. nr.</t>
  </si>
  <si>
    <t>Žiniaraščio pavadinimas</t>
  </si>
  <si>
    <t>Vertė, EUR be PVM</t>
  </si>
  <si>
    <t xml:space="preserve">KONSTRUKCIJŲ DALIS </t>
  </si>
  <si>
    <t xml:space="preserve">SUSISIEKIMO DALIS </t>
  </si>
  <si>
    <t>Vertės į pasiūlymo formą</t>
  </si>
  <si>
    <t>Iš viso žiniaraščiuose  (Eur be PVM):</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</si>
  <si>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</si>
  <si>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t>Žiniaraščio priedas</t>
  </si>
  <si>
    <t>DARBŲ KIEKIŲ ŽINIARAŠTIS NR. 1 – STATINIO KONSTRUKCIJŲ DALIS</t>
  </si>
  <si>
    <t>Dirvožemio pašalinimas, išvežimas į laikiną sandėliavimo aikštelę rangovo pasirinktu atstumu</t>
  </si>
  <si>
    <t>Krantinių atramų įrengimas</t>
  </si>
  <si>
    <t xml:space="preserve">Atramų užpylimas (drenuojančio grunto ties krantinėmis atramomis įrengimas, sutankinant pasluoksniui)              </t>
  </si>
  <si>
    <t>Skaldos pagrindų po pereinamosiomis plokštėmis įrengimas</t>
  </si>
  <si>
    <t xml:space="preserve">Gulekšnių įrengimas                  </t>
  </si>
  <si>
    <t xml:space="preserve">Pereinamųjų plokščių įrengimas </t>
  </si>
  <si>
    <t>Betono išlyginamojo sluoksnio įrengimas</t>
  </si>
  <si>
    <t>Hidroizoliacijos sluoksnio įrengimas</t>
  </si>
  <si>
    <t>Asfalto apatinio sluoksnio įrengimas</t>
  </si>
  <si>
    <t>Asfalto viršutinio sluoksnio įrengimas</t>
  </si>
  <si>
    <t>Atraminių guolių įrengimas</t>
  </si>
  <si>
    <t>Perdangos betonavimas</t>
  </si>
  <si>
    <t>Podanginės drenažinės juostos įrengimas</t>
  </si>
  <si>
    <t>Lietaus surinkimo šulinėlių perdangoje įrengimas</t>
  </si>
  <si>
    <t>Šalitilčio plokštės įrengimas</t>
  </si>
  <si>
    <t>Turėklo įrengimas</t>
  </si>
  <si>
    <t>Apsauginių kelio atitvarų sistemos įrengimas</t>
  </si>
  <si>
    <t>Vandens surinkimo elementų prieigose įrengimas</t>
  </si>
  <si>
    <t>Vandens nuvedimo betoninių latakų įrengimas</t>
  </si>
  <si>
    <t>Bermų tvirtinimo įrengimas</t>
  </si>
  <si>
    <t>Dirvožemio atvežimas iš laikinos sandėliavimo aikštelės šlaitų, griovio dugno tvirtinimui</t>
  </si>
  <si>
    <t>Šlaitų ir griovio dugno sutvirtinimas, žole apželdininant dirvožemio sluoksnį</t>
  </si>
  <si>
    <t>Geodezinis trasos nužymėjimas</t>
  </si>
  <si>
    <t>2. Žemės darbai</t>
  </si>
  <si>
    <t>Grunto kasimas, pakrovimas ir išvežimas rangovo pasirinktu atstumu į sandėliavimo aikštelę</t>
  </si>
  <si>
    <t>Apsauginio šalčiui atsparaus sluoksnio įrengimas</t>
  </si>
  <si>
    <t>Asfalto pagrindo sluoksnio įrengimas</t>
  </si>
  <si>
    <t>Skaldos pagrindo sluoksnio įrengimas</t>
  </si>
  <si>
    <t>Pasluoksnio įrengimas</t>
  </si>
  <si>
    <t>Kelkraščio viršutinio sluoksnio įrengimas</t>
  </si>
  <si>
    <t>Deformacinių pjūvių įrengimas</t>
  </si>
  <si>
    <t>Nusodinimo šulinėlių (gelžbetoninių) įrengimas</t>
  </si>
  <si>
    <t>Gelžbetoninių techninių šlaitinių laiptų įrengimas</t>
  </si>
  <si>
    <t>Krūmų pašalinimas</t>
  </si>
  <si>
    <t>ha</t>
  </si>
  <si>
    <t>Asfaltbetonio dangos nufrezavimas arba išlaužymas</t>
  </si>
  <si>
    <t>Gruntų sustiprinimas (GS)</t>
  </si>
  <si>
    <t>Šlaitų ir griovio dugno sutvirtinimas, žole apželdinant dirvožemio sluoksnį</t>
  </si>
  <si>
    <t>3. Kelio dangos konstrukcija (I variantas)</t>
  </si>
  <si>
    <t>3. Kelio dangos konstrukcija (II variantas)</t>
  </si>
  <si>
    <t>Žvyro pagrindo sluoksnio įrengimas</t>
  </si>
  <si>
    <t>4. Pėsčiųjų, dviračių takai, šaligatviai (I variantas)</t>
  </si>
  <si>
    <t>4. Pėsčiųjų, dviračių takai, šaligatviai (II variantas)</t>
  </si>
  <si>
    <t>Trinkelių dangos įrengimas</t>
  </si>
  <si>
    <t>Standartinio kelio ženklo įrengimas</t>
  </si>
  <si>
    <t>Valstybinės reikšmės krašto kelio Nr. 225 Raseiniai - Baisogala  7,199 km tilto per Dubysą rekonstravimas</t>
  </si>
  <si>
    <t>5. Eismo organizavimo priemonės</t>
  </si>
  <si>
    <t>t</t>
  </si>
  <si>
    <t>Apsauginės tvorelės pėstiesiems įrengimas</t>
  </si>
  <si>
    <t>Medžių iki 16 cm pašalinimas</t>
  </si>
  <si>
    <t>Medžių nuo 16 iki 24 cm pašalinimas</t>
  </si>
  <si>
    <t>Medžių nuo 24 iki 32 cm pašalinimas</t>
  </si>
  <si>
    <t>Medžių virš 32 cm pašalinimas</t>
  </si>
  <si>
    <t>Bandomųjų polių laikančios galios bandymai</t>
  </si>
  <si>
    <t>Plieninių konstrukcijų įrengimas esamų  metalinių sijų sutvirtinimui statybos darbų metu</t>
  </si>
  <si>
    <t>4.1</t>
  </si>
  <si>
    <t xml:space="preserve">Šlaitų tvirtinimų atrėmimo blokų įrengimas ant betoninio pagrindo </t>
  </si>
  <si>
    <t>Gelžbetoninių techninių šlaitinių laiptų turėklų montavimas</t>
  </si>
  <si>
    <t>1.1</t>
  </si>
  <si>
    <t>Esamų komunikacijų šulinio demontavimas, pakrovimas ir išvežimas Rangovo pasirinktu atstumu</t>
  </si>
  <si>
    <t>Statybinių atliekų pakrovimas ir išvežimas Rangovo pasirinktu atstumu</t>
  </si>
  <si>
    <t>Pastaba: Rangovas pildo pasirinktinai I arba II projektinės kelio dangos konstrukcijos variantą</t>
  </si>
  <si>
    <t>3.1</t>
  </si>
  <si>
    <t>3.2</t>
  </si>
  <si>
    <t>3.3</t>
  </si>
  <si>
    <t>3.4</t>
  </si>
  <si>
    <t>3.5</t>
  </si>
  <si>
    <t>3.6</t>
  </si>
  <si>
    <t>3.7</t>
  </si>
  <si>
    <t>3.8</t>
  </si>
  <si>
    <t>4.2</t>
  </si>
  <si>
    <t>4.3</t>
  </si>
  <si>
    <t>4.4</t>
  </si>
  <si>
    <t>4.5</t>
  </si>
  <si>
    <t>8. Kiti darbai</t>
  </si>
  <si>
    <t>8.1</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</si>
  <si>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</si>
  <si>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8, 
Eur be PVM</t>
  </si>
  <si>
    <t xml:space="preserve">Polių įrengimas </t>
  </si>
  <si>
    <t>Polių įrengimas</t>
  </si>
  <si>
    <t>Pastaba: Rangovas pildo pasirinktinai I arba II projektinės dangos konstrukcijos variantą</t>
  </si>
  <si>
    <t>1.2</t>
  </si>
  <si>
    <t>1.3</t>
  </si>
  <si>
    <t>1.4</t>
  </si>
  <si>
    <t>1.5</t>
  </si>
  <si>
    <t>1.6</t>
  </si>
  <si>
    <t>1.7</t>
  </si>
  <si>
    <t>1.8</t>
  </si>
  <si>
    <t>1.9</t>
  </si>
  <si>
    <t>1.10</t>
  </si>
  <si>
    <t>1.11</t>
  </si>
  <si>
    <t>1.13</t>
  </si>
  <si>
    <t>Eur</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</si>
  <si>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(iš viso - 32 vnt.)</t>
  </si>
  <si>
    <t>Dirvožemio pašalinimas, išvežimas į laikiną sandėliavimo aikštelę Rangovo pasirinktu atstumu</t>
  </si>
  <si>
    <t>Medienos paruošimas ir išvežimas Rangovo pasrinktu atstumu</t>
  </si>
  <si>
    <t>Kelmų rovimas ir išvežimas utelizavimui Rangovo pasrinktu atstumu</t>
  </si>
  <si>
    <t>Bandomųjų polių įrengimas</t>
  </si>
  <si>
    <r>
      <t>Laikinų spraustasienių įrengimas ir išardymas (</t>
    </r>
    <r>
      <rPr>
        <i/>
        <sz val="11"/>
        <rFont val="Times New Roman"/>
        <family val="1"/>
        <charset val="186"/>
      </rPr>
      <t>įvertinant grįžtamąsias medžiagas</t>
    </r>
    <r>
      <rPr>
        <sz val="11"/>
        <rFont val="Times New Roman"/>
        <family val="1"/>
        <charset val="186"/>
      </rPr>
      <t>)</t>
    </r>
  </si>
  <si>
    <r>
      <t>Kelio plokščių įrengimas ir išardymas (</t>
    </r>
    <r>
      <rPr>
        <i/>
        <sz val="11"/>
        <rFont val="Times New Roman"/>
        <family val="1"/>
        <charset val="186"/>
      </rPr>
      <t>įvertinant grįžtamąsias medžiagas</t>
    </r>
    <r>
      <rPr>
        <sz val="11"/>
        <rFont val="Times New Roman"/>
        <family val="1"/>
        <charset val="186"/>
      </rPr>
      <t>)</t>
    </r>
  </si>
  <si>
    <r>
      <t>Žvyro pagrindo sl. h=20 cm po g/b pagrindoplokštėmis įrengimas ir išardymas (</t>
    </r>
    <r>
      <rPr>
        <i/>
        <sz val="11"/>
        <rFont val="Times New Roman"/>
        <family val="1"/>
        <charset val="186"/>
      </rPr>
      <t>įvertinant grįžtamąsias medžiagas</t>
    </r>
    <r>
      <rPr>
        <sz val="11"/>
        <rFont val="Times New Roman"/>
        <family val="1"/>
        <charset val="186"/>
      </rPr>
      <t>)</t>
    </r>
  </si>
  <si>
    <r>
      <t>Smėlio maišų įrengimas ir išardymas atsitvėrimui nuo upės vagos (</t>
    </r>
    <r>
      <rPr>
        <i/>
        <sz val="11"/>
        <rFont val="Times New Roman"/>
        <family val="1"/>
        <charset val="186"/>
      </rPr>
      <t>įvertinus grįžtamąsias medžiagas</t>
    </r>
    <r>
      <rPr>
        <sz val="11"/>
        <rFont val="Times New Roman"/>
        <family val="1"/>
        <charset val="186"/>
      </rPr>
      <t>)</t>
    </r>
  </si>
  <si>
    <t>Vandens pašalinimas iš tranšėjų ir iškasų siurbliais</t>
  </si>
  <si>
    <t>h</t>
  </si>
  <si>
    <r>
      <t>Pastolių įrengimas, perstatymas 1 kartą ir išardymas (</t>
    </r>
    <r>
      <rPr>
        <i/>
        <sz val="11"/>
        <rFont val="Times New Roman"/>
        <family val="1"/>
        <charset val="186"/>
      </rPr>
      <t>įvertinant grįžtamąsias medžiagas</t>
    </r>
    <r>
      <rPr>
        <sz val="11"/>
        <rFont val="Times New Roman"/>
        <family val="1"/>
        <charset val="186"/>
      </rPr>
      <t>)</t>
    </r>
  </si>
  <si>
    <r>
      <t>Pleištinių modulinių pastolių įrengimas, perstatymas 1 kartą ir išardymas (</t>
    </r>
    <r>
      <rPr>
        <i/>
        <sz val="11"/>
        <rFont val="Times New Roman"/>
        <family val="1"/>
        <charset val="186"/>
      </rPr>
      <t>įvertinant grįžtamąsias medžiagas</t>
    </r>
    <r>
      <rPr>
        <sz val="11"/>
        <rFont val="Times New Roman"/>
        <family val="1"/>
        <charset val="186"/>
      </rPr>
      <t>)</t>
    </r>
  </si>
  <si>
    <t>1.12</t>
  </si>
  <si>
    <t>1.14</t>
  </si>
  <si>
    <t>1.15</t>
  </si>
  <si>
    <t>1.16</t>
  </si>
  <si>
    <t>1.17</t>
  </si>
  <si>
    <t>1.18</t>
  </si>
  <si>
    <t>2.1</t>
  </si>
  <si>
    <t>2.3</t>
  </si>
  <si>
    <t>2.5</t>
  </si>
  <si>
    <t>2.7</t>
  </si>
  <si>
    <t>2.9</t>
  </si>
  <si>
    <t>2.11</t>
  </si>
  <si>
    <t>2.13</t>
  </si>
  <si>
    <t>Asfaltbetonio dangos nufrezavimas arba išlaužimas, pakrovimas ir išvežimas Rangovo pasirintu atstumu</t>
  </si>
  <si>
    <t>Grįžtamosios medžiagos (nufrezuotas asfaltas) (vieneto kaina didesnė arba lygi ≥ 11,20 Eur/m3) (sąmatoje įvertinamas su minuso ženklu)</t>
  </si>
  <si>
    <r>
      <t xml:space="preserve">Esamų metalinių konstrukcijų išardymas ir išvežimas į  Užsakovo nurodytą vietą  </t>
    </r>
    <r>
      <rPr>
        <i/>
        <sz val="11"/>
        <rFont val="Times New Roman"/>
        <family val="1"/>
        <charset val="186"/>
      </rPr>
      <t>(žiūrėti žiniaraščio priedą dėl išvežimo</t>
    </r>
    <r>
      <rPr>
        <sz val="11"/>
        <rFont val="Times New Roman"/>
        <family val="1"/>
        <charset val="186"/>
      </rPr>
      <t>)</t>
    </r>
  </si>
  <si>
    <r>
      <t>Metalinių sijų išmontavimas ir išvežimas į  Užsakovo nurodytą vietą  (</t>
    </r>
    <r>
      <rPr>
        <i/>
        <sz val="11"/>
        <rFont val="Times New Roman"/>
        <family val="1"/>
        <charset val="186"/>
      </rPr>
      <t>žiūrėti žiniaraščio priedą dėl išvežimo</t>
    </r>
    <r>
      <rPr>
        <sz val="11"/>
        <rFont val="Times New Roman"/>
        <family val="1"/>
        <charset val="186"/>
      </rPr>
      <t>)</t>
    </r>
  </si>
  <si>
    <t>Esamų g/b konstrukcijų išardymas ir išvežimas Rangovo pasirinktu atstumu</t>
  </si>
  <si>
    <t>Hidroizoliacijos sluoksnio ardymas ir išvežimas Rangovo pasirinktu atstumu</t>
  </si>
  <si>
    <t>Esamų betono konstrukcijų išardymas ir išvežimas Rangovo pasirinktu atstumu</t>
  </si>
  <si>
    <t>Grunto kasimas, pakrovimas ir išvežimas Rangovo pasirinktu atstumu (perteklinio)</t>
  </si>
  <si>
    <t>2.2</t>
  </si>
  <si>
    <t>2.4</t>
  </si>
  <si>
    <t>2.6</t>
  </si>
  <si>
    <t>2.8</t>
  </si>
  <si>
    <t>3.9</t>
  </si>
  <si>
    <t>3.10</t>
  </si>
  <si>
    <t>3.11</t>
  </si>
  <si>
    <t>3.12</t>
  </si>
  <si>
    <t>3.13</t>
  </si>
  <si>
    <t>Gruntinio pagrindo planiravimas</t>
  </si>
  <si>
    <t>Paruošiamojo betono sl. h=8 cm įrengimas prieš 
įrengiant rostverkus</t>
  </si>
  <si>
    <t>Armatūros gaminių sudėjimas į betonuojamas konstrukcijas</t>
  </si>
  <si>
    <t>kg</t>
  </si>
  <si>
    <t>Paviršių valymas aukšto slėgio vandens srove</t>
  </si>
  <si>
    <t>Paviršių besiliečiančių su gruntu padengimas bitumine danga</t>
  </si>
  <si>
    <t>Mineralinių medžiagų mišinio pagrindo sl. h= 25 cm įrengimas po rostverku</t>
  </si>
  <si>
    <t>Apsauginio vamzdžio krantinėse atramose įrengimas</t>
  </si>
  <si>
    <t>Apsauginio vamzdžio padengimas bitumine danga</t>
  </si>
  <si>
    <t>Skaldos prizmės po gulekšniais įrengimas h=40 cm</t>
  </si>
  <si>
    <t xml:space="preserve">Gulekšnių sumonolitinimas                  </t>
  </si>
  <si>
    <t>3.15</t>
  </si>
  <si>
    <t>3.16</t>
  </si>
  <si>
    <t>Pereinamųjų plokščių sumonolitinimas</t>
  </si>
  <si>
    <t>3.17</t>
  </si>
  <si>
    <t>3.18</t>
  </si>
  <si>
    <t>Tarpo tarp sparno ir pereinamųjų plokščių užpylimas mineralinių medžiagų mišinio sl. 0/32 sl. hvid = 25 cm ir sutankinimas</t>
  </si>
  <si>
    <t>3.19</t>
  </si>
  <si>
    <t>3.20</t>
  </si>
  <si>
    <t xml:space="preserve">Armuoto betono sl. h = 15 cm tarpuose tarp pereinamųjų plokščių ir krantinių atramų sparnų betonavimas </t>
  </si>
  <si>
    <t>3.21</t>
  </si>
  <si>
    <t>3.24</t>
  </si>
  <si>
    <t>3.25</t>
  </si>
  <si>
    <t>3.26</t>
  </si>
  <si>
    <t xml:space="preserve">Asfalto apsauginio sluoksnio įrengimas SMA 8 S h=2 cm                                     </t>
  </si>
  <si>
    <t>3.27</t>
  </si>
  <si>
    <t>Asfalto mišinio SMA 8 S prizmės įrengimas ant pereinamųjų plokščių</t>
  </si>
  <si>
    <t>3.28</t>
  </si>
  <si>
    <t>Skaldos 0/32 prizmės įrengimas ant pereinamųjų plokščių</t>
  </si>
  <si>
    <t>3.29</t>
  </si>
  <si>
    <t>Asfalto prizmės gruntavimas bitumine emulsija</t>
  </si>
  <si>
    <t>3.30</t>
  </si>
  <si>
    <t>Asfalto pagrindo sluoksnio AC 32 PN h=10 cm ant pereinamųjų plokščių įrengimas</t>
  </si>
  <si>
    <t>3.31</t>
  </si>
  <si>
    <t>Asfalto apatinio sluoksnio  h=4 cm AC 16 AN ant pereinamųjų plokščių įrengimas</t>
  </si>
  <si>
    <t>Asfalto apatinio sluoksnio gruntavimas bitumine emulsija</t>
  </si>
  <si>
    <t>Asfalto pagrindo sluoksnio gruntavimas bitumine emulsija</t>
  </si>
  <si>
    <t>Asfalto viršutinio sluoksnio h=3 cm AC 11 VN įrengimas</t>
  </si>
  <si>
    <t>Fasadinių paviršių gruntavimas. glaistymas ir padengimas apsauginiais betono dažais</t>
  </si>
  <si>
    <t>3.14</t>
  </si>
  <si>
    <t>3.22</t>
  </si>
  <si>
    <t>3.23</t>
  </si>
  <si>
    <t>3.32</t>
  </si>
  <si>
    <t>3.33</t>
  </si>
  <si>
    <t>3.34</t>
  </si>
  <si>
    <t>3.35</t>
  </si>
  <si>
    <t>Tarpinių atramų rostverkų betonavimas</t>
  </si>
  <si>
    <t>4.6</t>
  </si>
  <si>
    <t>4.7</t>
  </si>
  <si>
    <t>4.8</t>
  </si>
  <si>
    <t>Mineralinių medžiagų mišinio pagrindo sl. h= 25 cm 
įrengimas  po rostverku</t>
  </si>
  <si>
    <t>Paruošiamojo betono sl. h=8 cm įrengimas prieš įrengiant rostverkus</t>
  </si>
  <si>
    <t>Tarpinių atramų betonavimas</t>
  </si>
  <si>
    <t>Lytlaužos įrengimas (metalas S235)</t>
  </si>
  <si>
    <t>4.9</t>
  </si>
  <si>
    <t>Tarpinių atramų rėmsijės betonavimas</t>
  </si>
  <si>
    <t>4.10</t>
  </si>
  <si>
    <t xml:space="preserve">Atramų užpylimas gruntu </t>
  </si>
  <si>
    <t>4.11</t>
  </si>
  <si>
    <t>4.12</t>
  </si>
  <si>
    <t>4.13</t>
  </si>
  <si>
    <t>Fasadinių paviršių gruntavimas glaistymas ir padengimas dažų danga</t>
  </si>
  <si>
    <t>4.14</t>
  </si>
  <si>
    <t>4.15</t>
  </si>
  <si>
    <t>5.1</t>
  </si>
  <si>
    <t>5.2</t>
  </si>
  <si>
    <t>5.3</t>
  </si>
  <si>
    <t>5.4</t>
  </si>
  <si>
    <t>5.5</t>
  </si>
  <si>
    <t>5.6</t>
  </si>
  <si>
    <t>5.7</t>
  </si>
  <si>
    <t>5.8</t>
  </si>
  <si>
    <t>5.9</t>
  </si>
  <si>
    <t>5.10</t>
  </si>
  <si>
    <t>5.11</t>
  </si>
  <si>
    <t>5.12</t>
  </si>
  <si>
    <t>5.13</t>
  </si>
  <si>
    <t>5.14</t>
  </si>
  <si>
    <t>5.15</t>
  </si>
  <si>
    <t>5.16</t>
  </si>
  <si>
    <t>5.17</t>
  </si>
  <si>
    <t>Išilginių metalinių sijų montavimas</t>
  </si>
  <si>
    <t>Skersinių metalinių sijų montavimas</t>
  </si>
  <si>
    <t>Pleininės konstrukcijos padengtos apsauginėmis
dangomis</t>
  </si>
  <si>
    <t>Turėklų bortų įrengimas</t>
  </si>
  <si>
    <t>Tarpų turėklų bortų užtaisymas vandeniui nelaidžia elastinga mastika</t>
  </si>
  <si>
    <t>Statinio perdangos valymas aukšto slėgio vandens srove prieš įrengiant išlyginamąjį betono sl.</t>
  </si>
  <si>
    <t>Statinio perdangos valymas aukšto slėgio vandens srove prieš klojant hidroizoliaciją</t>
  </si>
  <si>
    <t>šlyginamojo betono sl. gruntavimas epoksidiniu
gruntu t=1 mm</t>
  </si>
  <si>
    <t>Lietaus vandens nuvedimo sistemos elementų įrengimas</t>
  </si>
  <si>
    <t>5.18</t>
  </si>
  <si>
    <t xml:space="preserve">Drenažinių šulinių po danga įrengimas </t>
  </si>
  <si>
    <t>5.19</t>
  </si>
  <si>
    <t>5.20</t>
  </si>
  <si>
    <t xml:space="preserve">Cementinio skiedinio sl. h=2 cm po šalitilčių plokštėmis įrengimas </t>
  </si>
  <si>
    <t>5.21</t>
  </si>
  <si>
    <t>5.22</t>
  </si>
  <si>
    <t>Tarpų tarp šalitilčio plokščių betonavimas</t>
  </si>
  <si>
    <t>5.23</t>
  </si>
  <si>
    <t>Tarpelių (dantelio) tarp šalitilčio plokščių užtaisymas vandeniui nelaidžia elastinga mastika</t>
  </si>
  <si>
    <t>5.24</t>
  </si>
  <si>
    <t>5.25</t>
  </si>
  <si>
    <t xml:space="preserve">Asfalto apsauginio sluoksnio įrengimas SMA 8 S h=2 cm                 </t>
  </si>
  <si>
    <t>5.26</t>
  </si>
  <si>
    <t xml:space="preserve">Asfalto apsauginio sluoksnio gruntavimas bitumine emulsija       </t>
  </si>
  <si>
    <t>5.27</t>
  </si>
  <si>
    <t xml:space="preserve">Asfalto apatinio sluoksnio įrengimas AC 16 AS h = 4 cm                                                                      </t>
  </si>
  <si>
    <t>5.28</t>
  </si>
  <si>
    <t>5.29</t>
  </si>
  <si>
    <t>Asfalto viršutinio sluoksnio įrengimas  SMA 11S h=4cm</t>
  </si>
  <si>
    <t>5.30</t>
  </si>
  <si>
    <t>Asfalto viršutinio sluoksnio įrengimas  MA11S h=4cm</t>
  </si>
  <si>
    <t>5.31</t>
  </si>
  <si>
    <t>Dangos šiurkštinimas 2/5 frakcijos skaldyta mineraline medžiaga ant statinio perdangos</t>
  </si>
  <si>
    <t xml:space="preserve">Išlyginamojo betono sl. C25/30 po šalitilčio plokštėmis ties krantinėmis atramomis įrengimas </t>
  </si>
  <si>
    <t xml:space="preserve">Sandarinimo juostų įrengimas ties atitvarų bortais ir šalitilčio plokštėmis </t>
  </si>
  <si>
    <t>Šalitilčio plokščių betoninio paviršiaus ir turėklinių bortų viršaus valymas aukšto slėgio vandens srove</t>
  </si>
  <si>
    <t>Šalitilčio plokščių betoninio paviršiaus ir turėklinių bortų viršaus padengimas neslystančia danga</t>
  </si>
  <si>
    <t>Betoninio paviršiaus valymas aukšto slėgio vandens srove</t>
  </si>
  <si>
    <t>Betoninio paviršiaus gruntavimas ir padengimas elastingais betono dažais danga</t>
  </si>
  <si>
    <t>Statinio perdangos apatinės dalies paviršių gruntavimas ir padengimas hidrofobizuojančia danga</t>
  </si>
  <si>
    <t>5.32</t>
  </si>
  <si>
    <t>5.33</t>
  </si>
  <si>
    <t>5.34</t>
  </si>
  <si>
    <t>5.35</t>
  </si>
  <si>
    <t>5.36</t>
  </si>
  <si>
    <t>5.37</t>
  </si>
  <si>
    <t>5.38</t>
  </si>
  <si>
    <t>5.39</t>
  </si>
  <si>
    <t>6.1</t>
  </si>
  <si>
    <t>6.2</t>
  </si>
  <si>
    <t>6.3</t>
  </si>
  <si>
    <t>6.4</t>
  </si>
  <si>
    <t>6.5</t>
  </si>
  <si>
    <t>6.6</t>
  </si>
  <si>
    <t>6.7</t>
  </si>
  <si>
    <t>6.8</t>
  </si>
  <si>
    <t>6.9</t>
  </si>
  <si>
    <t>6.10</t>
  </si>
  <si>
    <t>Pagrindo sl. hvid=25 cm įrengimas iš nesurištų mineralinių medžiagų mišinio, frakcija 0/45</t>
  </si>
  <si>
    <t>Geotekstilės klojimas ant gabiono</t>
  </si>
  <si>
    <t>Drenažinio vamzdžio D128/113 mm su geotekstilės filtru įrengimas</t>
  </si>
  <si>
    <t>Betoninių vejos bortų ant betoninio pagrindo įrengimas</t>
  </si>
  <si>
    <t>Šlaitų tvirtinimo plokščių 490x490x80 mm įrengimas ant mineralinių medžiagų mišinio 15 cm ir cementinio skiedinio 1 cm</t>
  </si>
  <si>
    <t>Pagrindo sutvirtinimas akmenų mėtiniu sumonolitinant</t>
  </si>
  <si>
    <t>Šlaitų tvirtinimas gabionais įrengimas</t>
  </si>
  <si>
    <t>6.11</t>
  </si>
  <si>
    <t>6.12</t>
  </si>
  <si>
    <t>6.13</t>
  </si>
  <si>
    <t>6.14</t>
  </si>
  <si>
    <t>6.15</t>
  </si>
  <si>
    <t>7.1</t>
  </si>
  <si>
    <t>7.2</t>
  </si>
  <si>
    <t>Krūmų smulkinimas ir paskleidimas vietoje</t>
  </si>
  <si>
    <t>Naudoto asfalto granulių pakrovimas ir išvežimas į sandėliavimo aikštelę antriniam panaudojimui Rangovo pasirinktu atstumu</t>
  </si>
  <si>
    <t>Likusių, nepanaudotų frazuoto asfaltbetonio drožlių pakrovimas ir transportavimas Rangovo pasirinktu atstumu</t>
  </si>
  <si>
    <t>Esamų betoninių bortų bei betono pagrindo po bortais išardymas ir išvežimas Rangovo pasirinktu atstumu</t>
  </si>
  <si>
    <r>
      <t>Esamų kelio ženklų skydų demontavimas ir išvežimas į Užsakovo nurodytą vietą (</t>
    </r>
    <r>
      <rPr>
        <i/>
        <sz val="11"/>
        <color theme="1"/>
        <rFont val="Times New Roman"/>
        <family val="1"/>
        <charset val="186"/>
      </rPr>
      <t>žiūrėti žiniaraščio priedą dėl išvežimo</t>
    </r>
    <r>
      <rPr>
        <sz val="11"/>
        <color theme="1"/>
        <rFont val="Times New Roman"/>
        <family val="1"/>
        <charset val="186"/>
      </rPr>
      <t>)</t>
    </r>
  </si>
  <si>
    <r>
      <t xml:space="preserve">Esamų vienstiebių kelio ženklų metalinių atramų ant monolitinių betoninių atramų išardymas   ir išvežimas į Užsakovo nurodytą vietą </t>
    </r>
    <r>
      <rPr>
        <i/>
        <sz val="11"/>
        <rFont val="Times New Roman"/>
        <family val="1"/>
        <charset val="186"/>
      </rPr>
      <t>(žiūrėti žiniaraščio priedą dėl išvežimo</t>
    </r>
    <r>
      <rPr>
        <sz val="11"/>
        <rFont val="Times New Roman"/>
        <family val="1"/>
        <charset val="186"/>
      </rPr>
      <t>)</t>
    </r>
  </si>
  <si>
    <t>Dirvožemio pašalinimas ir išvežimas Rangovo pasirinktu atstumu (perteklinio)</t>
  </si>
  <si>
    <t>Žemės sankasos įrengimas, papildomai atsivežant gruntą Rangovo pasirinktu atstumu</t>
  </si>
  <si>
    <t>Užaukštėjusių kelkraščių nukasimas, pakrovimas į autosavivarčius ir išvežimas Rangovo pasirinktu atstumu</t>
  </si>
  <si>
    <t>Sankasos planiravimas mechanizuotu būdu</t>
  </si>
  <si>
    <t>Sankasos planiravimas rankiniu būdu</t>
  </si>
  <si>
    <t>2.10</t>
  </si>
  <si>
    <t>Grunto sutankinimas mechanizuotu būdu</t>
  </si>
  <si>
    <t>2.12</t>
  </si>
  <si>
    <t>Plotų planiravimas mechanizuotu būdu</t>
  </si>
  <si>
    <t>Plotų planiravimas rankiniu būdu</t>
  </si>
  <si>
    <t>Priešerozinio šlaitų tvirtinimo demblio įrengimas</t>
  </si>
  <si>
    <t>2.14</t>
  </si>
  <si>
    <t>2.15</t>
  </si>
  <si>
    <t>Paklotų asfaltų pasluoksnių nušlavimas mechaninėmis šluotomis</t>
  </si>
  <si>
    <t>Paklotų asfaltų pasluoksnių pagruntavimas bituminė emulsija</t>
  </si>
  <si>
    <t>Bituminės sandarinimo siūlės įrengimas</t>
  </si>
  <si>
    <t>Betoninių gatvės bordiūrų įrengimas ant betono pagrindo</t>
  </si>
  <si>
    <t>Betoninių vejos bordiūrų įrengimas ant betono pagrindo</t>
  </si>
  <si>
    <t>Sandūros tarp gatvės bordiūrų ir asfalto dangų užtaisymas amortizacine (sandarinimo) juosta</t>
  </si>
  <si>
    <t>Horizontalaus ženklinimo (1.1 siaura ištisinė linija, plotis 0,12 m) įrengimas iš termoplasto</t>
  </si>
  <si>
    <t>Horizontalaus ženklinimo (1.7 siaura Brūkšninė linija, plotis 0,12 m) įrengimas iš termoplasto</t>
  </si>
  <si>
    <r>
      <rPr>
        <b/>
        <sz val="10"/>
        <rFont val="Times New Roman"/>
        <family val="1"/>
        <charset val="186"/>
      </rPr>
      <t>Sandėliavimo medžiagos</t>
    </r>
    <r>
      <rPr>
        <sz val="10"/>
        <rFont val="Times New Roman"/>
        <family val="1"/>
        <charset val="186"/>
      </rPr>
      <t xml:space="preserve">
Vykdant valstybinės reikšmės kelių rekonstravimo ir (ar) remonto darbus susidarančios medžiagos, kurios nenaudojamos projekte ir nėra priskiriamos negražinamoms medžiagoms transportuojamos į AB „Via Lietuva“ nurodytas sandėliavimo vietą –</t>
    </r>
    <r>
      <rPr>
        <b/>
        <sz val="10"/>
        <rFont val="Times New Roman"/>
        <family val="1"/>
        <charset val="186"/>
      </rPr>
      <t xml:space="preserve"> AB „Kelių priežiūra“ Kėdainių kelių tarnybos Kėdainių meistrija, Birutės g. 4, Kėdainiai.</t>
    </r>
    <r>
      <rPr>
        <sz val="10"/>
        <rFont val="Times New Roman"/>
        <family val="1"/>
        <charset val="186"/>
      </rPr>
      <t xml:space="preserve">
Į sandėliavimo vietas turi būti gabenami </t>
    </r>
    <r>
      <rPr>
        <b/>
        <sz val="10"/>
        <rFont val="Times New Roman"/>
        <family val="1"/>
        <charset val="186"/>
      </rPr>
      <t>metaliniai</t>
    </r>
    <r>
      <rPr>
        <sz val="10"/>
        <rFont val="Times New Roman"/>
        <family val="1"/>
        <charset val="186"/>
      </rPr>
      <t xml:space="preserve">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AB „Via Lietuva“.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Rangovas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t>
    </r>
  </si>
  <si>
    <r>
      <rPr>
        <b/>
        <sz val="10"/>
        <rFont val="Times New Roman"/>
        <family val="1"/>
        <charset val="186"/>
      </rPr>
      <t>Negrąžinamos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negrąžinamomis medžiagomis. Jos sąmatoje turi būti nurodytos atskira (-omis) eilute (-ėmis) su minuso ženklu. Šios medžiagos lieka rangovui.
Mediena (išskyrus krūmus, šakas ir kelmus) taip pat laikoma negrąžinama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</si>
  <si>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negrąžinamų medžiagų sąrašą ir (ar) kurių neįmanoma panaudoti antrą kartą, kaip atliekos turi būti sutvarkomos rangovo pagal galiojančius aplinkos apsaugos reikalavimus (rangovas privalo įsivertinti visas su tvarkymu susijusias išlaidas).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</si>
</sst>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_ ;\-#,##0.00\ "/>
    <numFmt numFmtId="166" formatCode="0.000"/>
  </numFmts>
  <fonts count="26" x14ac:knownFonts="1">
    <font>
      <sz val="11"/>
      <color theme="1"/>
      <name val="Arial"/>
      <family val="2"/>
      <charset val="186"/>
    </font>
    <font>
      <sz val="11"/>
      <color theme="1"/>
      <name val="Calibri"/>
      <family val="2"/>
      <charset val="186"/>
      <scheme val="minor"/>
    </font>
    <font>
      <sz val="11"/>
      <color rgb="FF000000"/>
      <name val="Calibri"/>
      <family val="2"/>
      <charset val="186"/>
    </font>
    <font>
      <b/>
      <sz val="12"/>
      <color rgb="FF000000"/>
      <name val="Times New Roman"/>
      <family val="1"/>
      <charset val="186"/>
    </font>
    <font>
      <sz val="11"/>
      <name val="Times New Roman"/>
      <family val="1"/>
      <charset val="186"/>
    </font>
    <font>
      <sz val="11"/>
      <color theme="1"/>
      <name val="Times New Roman"/>
      <family val="1"/>
      <charset val="186"/>
    </font>
    <font>
      <b/>
      <sz val="11"/>
      <color rgb="FF000000"/>
      <name val="Times New Roman"/>
      <family val="1"/>
      <charset val="186"/>
    </font>
    <font>
      <b/>
      <sz val="11"/>
      <name val="Times New Roman"/>
      <family val="1"/>
      <charset val="186"/>
    </font>
    <font>
      <b/>
      <sz val="11"/>
      <color rgb="FFFF0000"/>
      <name val="Times New Roman"/>
      <family val="1"/>
      <charset val="186"/>
    </font>
    <font>
      <i/>
      <sz val="11"/>
      <name val="Times New Roman"/>
      <family val="1"/>
      <charset val="186"/>
    </font>
    <font>
      <sz val="11"/>
      <color rgb="FFFF0000"/>
      <name val="Times New Roman"/>
      <family val="1"/>
      <charset val="186"/>
    </font>
    <font>
      <sz val="10"/>
      <name val="Times New Roman"/>
      <family val="1"/>
      <charset val="186"/>
    </font>
    <font>
      <b/>
      <sz val="14"/>
      <color rgb="FF000000"/>
      <name val="Times New Roman"/>
      <family val="1"/>
      <charset val="186"/>
    </font>
    <font>
      <sz val="11"/>
      <color rgb="FF00B050"/>
      <name val="Times New Roman"/>
      <family val="1"/>
      <charset val="186"/>
    </font>
    <font>
      <i/>
      <sz val="11"/>
      <color theme="1"/>
      <name val="Times New Roman"/>
      <family val="1"/>
      <charset val="186"/>
    </font>
    <font>
      <b/>
      <sz val="12"/>
      <name val="Times New Roman"/>
      <family val="1"/>
      <charset val="186"/>
    </font>
    <font>
      <b/>
      <sz val="10"/>
      <name val="Times New Roman"/>
      <family val="1"/>
      <charset val="186"/>
    </font>
    <font>
      <sz val="9"/>
      <name val="Times New Roman"/>
      <family val="1"/>
      <charset val="186"/>
    </font>
    <font>
      <sz val="8"/>
      <name val="Arial"/>
      <family val="2"/>
      <charset val="186"/>
    </font>
    <font>
      <sz val="11"/>
      <color rgb="FF000000"/>
      <name val="Times New Roman"/>
      <family val="1"/>
      <charset val="186"/>
    </font>
    <font>
      <sz val="11"/>
      <color theme="1"/>
      <name val="Calibri"/>
      <family val="2"/>
      <charset val="186"/>
      <scheme val="minor"/>
    </font>
    <font>
      <sz val="11"/>
      <name val="Times New Roman"/>
      <family val="1"/>
    </font>
    <font>
      <sz val="11"/>
      <color theme="1"/>
      <name val="Calibri"/>
      <family val="2"/>
      <scheme val="minor"/>
    </font>
    <font>
      <sz val="10"/>
      <name val="Arial"/>
      <family val="2"/>
      <charset val="186"/>
    </font>
    <font>
      <b/>
      <i/>
      <sz val="10"/>
      <name val="Times New Roman"/>
      <family val="1"/>
      <charset val="186"/>
    </font>
    <font>
      <i/>
      <sz val="11"/>
      <color rgb="FFFF0000"/>
      <name val="Times New Roman"/>
      <family val="1"/>
      <charset val="186"/>
    </font>
  </fonts>
  <fills count="7">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s>
  <borders count="53">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s>
  <cellStyleXfs count="10">
    <xf numFmtId="0" fontId="0" fillId="0" borderId="0"/>
    <xf numFmtId="0" fontId="2" fillId="0" borderId="0" applyNumberFormat="0" applyBorder="0" applyProtection="0"/>
    <xf numFmtId="0" fontId="2" fillId="0" borderId="0" applyNumberFormat="0" applyBorder="0" applyProtection="0"/>
    <xf numFmtId="0" fontId="2" fillId="0" borderId="0"/>
    <xf numFmtId="0" fontId="2" fillId="0" borderId="0"/>
    <xf numFmtId="0" fontId="20" fillId="0" borderId="0"/>
    <xf numFmtId="0" fontId="1" fillId="0" borderId="0"/>
    <xf numFmtId="0" fontId="22" fillId="0" borderId="0"/>
    <xf numFmtId="0" fontId="23" fillId="0" borderId="0"/>
    <xf numFmtId="0" fontId="23" fillId="0" borderId="0"/>
  </cellStyleXfs>
  <cellXfs count="255">
    <xf numFmtId="0" fontId="0" fillId="0" borderId="0" xfId="0"/>
    <xf numFmtId="0" fontId="4" fillId="0" borderId="0" xfId="0" applyFont="1" applyProtection="1">
      <protection locked="0"/>
    </xf>
    <xf numFmtId="0" fontId="5" fillId="0" borderId="0" xfId="0" applyFont="1" applyProtection="1">
      <protection locked="0"/>
    </xf>
    <xf numFmtId="0" fontId="6" fillId="0" borderId="0" xfId="1" applyFont="1" applyAlignment="1" applyProtection="1">
      <alignment horizontal="center" vertical="center" wrapText="1"/>
    </xf>
    <xf numFmtId="0" fontId="7" fillId="0" borderId="0" xfId="1" applyFont="1" applyAlignment="1" applyProtection="1">
      <alignment horizontal="center" vertical="center" wrapText="1"/>
    </xf>
    <xf numFmtId="0" fontId="6" fillId="0" borderId="0" xfId="1" applyNumberFormat="1" applyFont="1" applyAlignment="1" applyProtection="1">
      <alignment horizontal="center" vertical="center" wrapText="1"/>
    </xf>
    <xf numFmtId="0" fontId="6" fillId="0" borderId="4" xfId="2" applyFont="1" applyBorder="1" applyAlignment="1" applyProtection="1">
      <alignment horizontal="center" vertical="center" wrapText="1"/>
    </xf>
    <xf numFmtId="0" fontId="7" fillId="0" borderId="5" xfId="2" applyFont="1" applyBorder="1" applyAlignment="1" applyProtection="1">
      <alignment horizontal="center" vertical="center" wrapText="1"/>
    </xf>
    <xf numFmtId="0" fontId="6" fillId="0" borderId="6" xfId="2" applyFont="1" applyBorder="1" applyAlignment="1" applyProtection="1">
      <alignment horizontal="center" vertical="center" wrapText="1"/>
    </xf>
    <xf numFmtId="0" fontId="6" fillId="0" borderId="6" xfId="2" applyNumberFormat="1" applyFont="1" applyBorder="1" applyAlignment="1" applyProtection="1">
      <alignment horizontal="center" vertical="center" wrapText="1"/>
    </xf>
    <xf numFmtId="0" fontId="6" fillId="0" borderId="6" xfId="1" applyFont="1" applyBorder="1" applyAlignment="1" applyProtection="1">
      <alignment horizontal="center" vertical="center" wrapText="1"/>
    </xf>
    <xf numFmtId="0" fontId="7" fillId="0" borderId="7" xfId="1" applyFont="1" applyBorder="1" applyAlignment="1" applyProtection="1">
      <alignment horizontal="center" vertical="center" wrapText="1"/>
    </xf>
    <xf numFmtId="49" fontId="9" fillId="0" borderId="8" xfId="0" applyNumberFormat="1" applyFont="1" applyBorder="1" applyAlignment="1">
      <alignment horizontal="center" vertical="center" wrapText="1"/>
    </xf>
    <xf numFmtId="49" fontId="4" fillId="0" borderId="9" xfId="0" applyNumberFormat="1" applyFont="1" applyBorder="1" applyAlignment="1">
      <alignment horizontal="left" vertical="center" wrapText="1"/>
    </xf>
    <xf numFmtId="49" fontId="4" fillId="0" borderId="9" xfId="0" applyNumberFormat="1" applyFont="1" applyBorder="1" applyAlignment="1">
      <alignment horizontal="center" vertical="center" wrapText="1"/>
    </xf>
    <xf numFmtId="0" fontId="4" fillId="0" borderId="9" xfId="0" applyFont="1" applyBorder="1" applyAlignment="1">
      <alignment horizontal="center" vertical="center"/>
    </xf>
    <xf numFmtId="4" fontId="4" fillId="4" borderId="9" xfId="3" applyNumberFormat="1" applyFont="1" applyFill="1" applyBorder="1" applyAlignment="1" applyProtection="1">
      <alignment horizontal="center" vertical="center" wrapText="1"/>
      <protection locked="0"/>
    </xf>
    <xf numFmtId="4" fontId="4" fillId="0" borderId="10" xfId="0" applyNumberFormat="1" applyFont="1" applyBorder="1" applyAlignment="1">
      <alignment horizontal="center" vertical="center" wrapText="1"/>
    </xf>
    <xf numFmtId="49" fontId="9" fillId="0" borderId="11" xfId="0" applyNumberFormat="1" applyFont="1" applyBorder="1" applyAlignment="1">
      <alignment horizontal="center" vertical="center" wrapText="1"/>
    </xf>
    <xf numFmtId="49" fontId="4" fillId="0" borderId="12" xfId="0" applyNumberFormat="1" applyFont="1" applyBorder="1" applyAlignment="1">
      <alignment horizontal="left" vertical="center" wrapText="1"/>
    </xf>
    <xf numFmtId="49" fontId="4" fillId="0" borderId="12" xfId="0" applyNumberFormat="1" applyFont="1" applyBorder="1" applyAlignment="1">
      <alignment horizontal="center" vertical="center" wrapText="1"/>
    </xf>
    <xf numFmtId="4" fontId="4" fillId="4" borderId="12" xfId="3" applyNumberFormat="1" applyFont="1" applyFill="1" applyBorder="1" applyAlignment="1" applyProtection="1">
      <alignment horizontal="center" vertical="center" wrapText="1"/>
      <protection locked="0"/>
    </xf>
    <xf numFmtId="4" fontId="4" fillId="0" borderId="13" xfId="0" applyNumberFormat="1" applyFont="1" applyBorder="1" applyAlignment="1">
      <alignment horizontal="center" vertical="center" wrapText="1"/>
    </xf>
    <xf numFmtId="0" fontId="4" fillId="0" borderId="14" xfId="2" applyFont="1" applyBorder="1" applyAlignment="1" applyProtection="1">
      <alignment horizontal="center" vertical="center" wrapText="1"/>
    </xf>
    <xf numFmtId="4" fontId="4" fillId="4" borderId="14" xfId="3" applyNumberFormat="1" applyFont="1" applyFill="1" applyBorder="1" applyAlignment="1" applyProtection="1">
      <alignment horizontal="center" vertical="center" wrapText="1"/>
      <protection locked="0"/>
    </xf>
    <xf numFmtId="49" fontId="9" fillId="0" borderId="4" xfId="0" applyNumberFormat="1" applyFont="1" applyBorder="1" applyAlignment="1">
      <alignment horizontal="center" vertical="center" wrapText="1"/>
    </xf>
    <xf numFmtId="4" fontId="4" fillId="0" borderId="7" xfId="0" applyNumberFormat="1" applyFont="1" applyBorder="1" applyAlignment="1">
      <alignment horizontal="center" vertical="center" wrapText="1"/>
    </xf>
    <xf numFmtId="4" fontId="7" fillId="0" borderId="15" xfId="0" applyNumberFormat="1" applyFont="1" applyBorder="1" applyAlignment="1" applyProtection="1">
      <alignment horizontal="center" vertical="center" wrapText="1"/>
      <protection locked="0"/>
    </xf>
    <xf numFmtId="4" fontId="7" fillId="0" borderId="16" xfId="0" applyNumberFormat="1" applyFont="1" applyBorder="1" applyAlignment="1" applyProtection="1">
      <alignment horizontal="center" vertical="center"/>
      <protection locked="0"/>
    </xf>
    <xf numFmtId="49" fontId="9" fillId="0" borderId="17" xfId="0" applyNumberFormat="1" applyFont="1" applyBorder="1" applyAlignment="1">
      <alignment horizontal="center" vertical="center" wrapText="1"/>
    </xf>
    <xf numFmtId="0" fontId="4" fillId="0" borderId="12" xfId="0" applyFont="1" applyBorder="1" applyAlignment="1">
      <alignment vertical="center" wrapText="1"/>
    </xf>
    <xf numFmtId="0" fontId="4" fillId="0" borderId="12" xfId="0" applyFont="1" applyBorder="1" applyAlignment="1">
      <alignment horizontal="center" vertical="center" wrapText="1"/>
    </xf>
    <xf numFmtId="4" fontId="8" fillId="4" borderId="12" xfId="3" applyNumberFormat="1" applyFont="1" applyFill="1" applyBorder="1" applyAlignment="1" applyProtection="1">
      <alignment horizontal="center" vertical="center" wrapText="1"/>
      <protection locked="0"/>
    </xf>
    <xf numFmtId="4" fontId="4" fillId="0" borderId="19" xfId="0" applyNumberFormat="1" applyFont="1" applyBorder="1" applyAlignment="1">
      <alignment horizontal="center" vertical="center" wrapText="1"/>
    </xf>
    <xf numFmtId="0" fontId="10" fillId="0" borderId="0" xfId="0" applyFont="1" applyAlignment="1" applyProtection="1">
      <alignment wrapText="1"/>
      <protection locked="0"/>
    </xf>
    <xf numFmtId="4" fontId="8" fillId="0" borderId="0" xfId="0" applyNumberFormat="1" applyFont="1" applyAlignment="1" applyProtection="1">
      <alignment horizontal="center" vertical="center"/>
      <protection locked="0"/>
    </xf>
    <xf numFmtId="49" fontId="4" fillId="0" borderId="14" xfId="0" applyNumberFormat="1" applyFont="1" applyBorder="1" applyAlignment="1">
      <alignment horizontal="center" vertical="center" wrapText="1"/>
    </xf>
    <xf numFmtId="0" fontId="4" fillId="0" borderId="23" xfId="0" applyFont="1" applyBorder="1" applyAlignment="1">
      <alignment vertical="center" wrapText="1"/>
    </xf>
    <xf numFmtId="4" fontId="8" fillId="4" borderId="23" xfId="3" applyNumberFormat="1" applyFont="1" applyFill="1" applyBorder="1" applyAlignment="1" applyProtection="1">
      <alignment horizontal="center" vertical="center" wrapText="1"/>
      <protection locked="0"/>
    </xf>
    <xf numFmtId="4" fontId="4" fillId="0" borderId="24" xfId="0" applyNumberFormat="1" applyFont="1" applyBorder="1" applyAlignment="1">
      <alignment horizontal="center" vertical="center" wrapText="1"/>
    </xf>
    <xf numFmtId="0" fontId="4" fillId="0" borderId="9" xfId="0" applyFont="1" applyBorder="1" applyAlignment="1">
      <alignment vertical="center" wrapText="1"/>
    </xf>
    <xf numFmtId="4" fontId="8" fillId="4" borderId="9" xfId="3" applyNumberFormat="1" applyFont="1" applyFill="1" applyBorder="1" applyAlignment="1" applyProtection="1">
      <alignment horizontal="center" vertical="center" wrapText="1"/>
      <protection locked="0"/>
    </xf>
    <xf numFmtId="0" fontId="4" fillId="0" borderId="14" xfId="0" applyFont="1" applyBorder="1" applyAlignment="1">
      <alignment vertical="center" wrapText="1"/>
    </xf>
    <xf numFmtId="49" fontId="9" fillId="0" borderId="26"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 fontId="8" fillId="4" borderId="6" xfId="3" applyNumberFormat="1" applyFont="1" applyFill="1" applyBorder="1" applyAlignment="1" applyProtection="1">
      <alignment horizontal="center" vertical="center" wrapText="1"/>
      <protection locked="0"/>
    </xf>
    <xf numFmtId="4" fontId="7" fillId="0" borderId="29" xfId="0" applyNumberFormat="1" applyFont="1" applyBorder="1" applyAlignment="1" applyProtection="1">
      <alignment horizontal="center" vertical="center" wrapText="1"/>
      <protection locked="0"/>
    </xf>
    <xf numFmtId="0" fontId="10" fillId="0" borderId="22" xfId="0" applyFont="1" applyBorder="1" applyAlignment="1" applyProtection="1">
      <alignment vertical="center" wrapText="1"/>
      <protection locked="0"/>
    </xf>
    <xf numFmtId="49" fontId="4" fillId="0" borderId="14" xfId="0" applyNumberFormat="1" applyFont="1" applyBorder="1" applyAlignment="1">
      <alignment horizontal="left" vertical="center" wrapText="1"/>
    </xf>
    <xf numFmtId="4" fontId="4" fillId="0" borderId="30" xfId="0" applyNumberFormat="1" applyFont="1" applyBorder="1" applyAlignment="1">
      <alignment horizontal="center" vertical="center" wrapText="1"/>
    </xf>
    <xf numFmtId="49" fontId="4" fillId="0" borderId="31" xfId="0" applyNumberFormat="1" applyFont="1" applyBorder="1" applyAlignment="1">
      <alignment horizontal="center" vertical="center" wrapText="1"/>
    </xf>
    <xf numFmtId="49" fontId="4" fillId="0" borderId="21" xfId="0" applyNumberFormat="1" applyFont="1" applyBorder="1" applyAlignment="1">
      <alignment horizontal="center" vertical="center" wrapText="1"/>
    </xf>
    <xf numFmtId="4" fontId="8" fillId="0" borderId="0" xfId="0" applyNumberFormat="1" applyFont="1" applyAlignment="1" applyProtection="1">
      <alignment horizontal="center" vertical="center" wrapText="1"/>
      <protection locked="0"/>
    </xf>
    <xf numFmtId="0" fontId="8" fillId="0" borderId="0" xfId="0" applyFont="1" applyAlignment="1" applyProtection="1">
      <alignment wrapText="1"/>
      <protection locked="0"/>
    </xf>
    <xf numFmtId="0" fontId="10" fillId="0" borderId="0" xfId="0" applyFont="1" applyProtection="1">
      <protection locked="0"/>
    </xf>
    <xf numFmtId="49" fontId="4" fillId="0" borderId="6" xfId="0" applyNumberFormat="1" applyFont="1" applyBorder="1" applyAlignment="1">
      <alignment horizontal="left" vertical="center" wrapText="1"/>
    </xf>
    <xf numFmtId="4" fontId="7" fillId="0" borderId="32" xfId="0" applyNumberFormat="1" applyFont="1" applyBorder="1" applyAlignment="1" applyProtection="1">
      <alignment horizontal="center" vertical="center"/>
      <protection locked="0"/>
    </xf>
    <xf numFmtId="49" fontId="4" fillId="0" borderId="18" xfId="0" applyNumberFormat="1" applyFont="1" applyBorder="1" applyAlignment="1">
      <alignment horizontal="left" vertical="center" wrapText="1"/>
    </xf>
    <xf numFmtId="0" fontId="8" fillId="0" borderId="0" xfId="3" applyFont="1" applyAlignment="1">
      <alignment vertical="center" wrapText="1"/>
    </xf>
    <xf numFmtId="0" fontId="8" fillId="0" borderId="0" xfId="3" applyFont="1" applyAlignment="1">
      <alignment vertical="center"/>
    </xf>
    <xf numFmtId="0" fontId="7" fillId="0" borderId="35" xfId="4" applyFont="1" applyBorder="1" applyAlignment="1">
      <alignment horizontal="center" vertical="center" wrapText="1"/>
    </xf>
    <xf numFmtId="4" fontId="7" fillId="0" borderId="30" xfId="4" applyNumberFormat="1" applyFont="1" applyBorder="1" applyAlignment="1">
      <alignment horizontal="center" vertical="center" wrapText="1"/>
    </xf>
    <xf numFmtId="0" fontId="5" fillId="0" borderId="0" xfId="0" applyFont="1" applyAlignment="1">
      <alignment wrapText="1"/>
    </xf>
    <xf numFmtId="0" fontId="4" fillId="0" borderId="0" xfId="0" applyFont="1"/>
    <xf numFmtId="0" fontId="5" fillId="0" borderId="0" xfId="0" applyFont="1" applyAlignment="1">
      <alignment vertical="center" wrapText="1"/>
    </xf>
    <xf numFmtId="0" fontId="5" fillId="0" borderId="0" xfId="0" applyFont="1"/>
    <xf numFmtId="0" fontId="5" fillId="0" borderId="0" xfId="0" applyFont="1" applyAlignment="1" applyProtection="1">
      <alignment horizontal="center" vertical="center"/>
      <protection locked="0"/>
    </xf>
    <xf numFmtId="0" fontId="11" fillId="0" borderId="14" xfId="0" applyFont="1" applyBorder="1" applyAlignment="1">
      <alignment horizontal="center" vertical="center"/>
    </xf>
    <xf numFmtId="49" fontId="9" fillId="0" borderId="36" xfId="0" applyNumberFormat="1" applyFont="1" applyBorder="1" applyAlignment="1">
      <alignment horizontal="center" vertical="center" wrapText="1"/>
    </xf>
    <xf numFmtId="4" fontId="7" fillId="0" borderId="20" xfId="0" applyNumberFormat="1" applyFont="1" applyBorder="1" applyAlignment="1" applyProtection="1">
      <alignment horizontal="center" vertical="center" wrapText="1"/>
      <protection locked="0"/>
    </xf>
    <xf numFmtId="4" fontId="7" fillId="0" borderId="20" xfId="0" applyNumberFormat="1" applyFont="1" applyBorder="1" applyAlignment="1" applyProtection="1">
      <alignment horizontal="center" vertical="center"/>
      <protection locked="0"/>
    </xf>
    <xf numFmtId="4" fontId="7" fillId="0" borderId="0" xfId="0" applyNumberFormat="1" applyFont="1" applyAlignment="1" applyProtection="1">
      <alignment horizontal="center" vertical="center" wrapText="1"/>
      <protection locked="0"/>
    </xf>
    <xf numFmtId="4" fontId="7" fillId="0" borderId="0" xfId="0" applyNumberFormat="1" applyFont="1" applyAlignment="1" applyProtection="1">
      <alignment horizontal="center" vertical="center"/>
      <protection locked="0"/>
    </xf>
    <xf numFmtId="0" fontId="4" fillId="0" borderId="23" xfId="0" applyFont="1" applyBorder="1" applyAlignment="1" applyProtection="1">
      <alignment vertical="center" wrapText="1"/>
      <protection locked="0"/>
    </xf>
    <xf numFmtId="0" fontId="4" fillId="0" borderId="23" xfId="2" applyFont="1" applyBorder="1" applyAlignment="1" applyProtection="1">
      <alignment horizontal="center" vertical="center" wrapText="1"/>
    </xf>
    <xf numFmtId="4" fontId="4" fillId="4" borderId="23" xfId="3" applyNumberFormat="1" applyFont="1" applyFill="1" applyBorder="1" applyAlignment="1" applyProtection="1">
      <alignment horizontal="center" vertical="center" wrapText="1"/>
      <protection locked="0"/>
    </xf>
    <xf numFmtId="49" fontId="9" fillId="0" borderId="14" xfId="0" applyNumberFormat="1" applyFont="1" applyBorder="1" applyAlignment="1">
      <alignment horizontal="center" vertical="center" wrapText="1"/>
    </xf>
    <xf numFmtId="0" fontId="4" fillId="0" borderId="14"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4" fillId="0" borderId="9" xfId="2" applyFont="1" applyBorder="1" applyAlignment="1" applyProtection="1">
      <alignment horizontal="center" vertical="center" wrapText="1"/>
    </xf>
    <xf numFmtId="0" fontId="4" fillId="0" borderId="9" xfId="0" applyFont="1" applyBorder="1" applyAlignment="1" applyProtection="1">
      <alignment horizontal="left" vertical="center" wrapText="1"/>
      <protection locked="0"/>
    </xf>
    <xf numFmtId="0" fontId="4" fillId="0" borderId="9" xfId="0" applyFont="1" applyBorder="1" applyAlignment="1" applyProtection="1">
      <alignment horizontal="center" vertical="center" wrapText="1"/>
      <protection locked="0"/>
    </xf>
    <xf numFmtId="164" fontId="4" fillId="0" borderId="9" xfId="0" applyNumberFormat="1" applyFont="1" applyBorder="1" applyAlignment="1">
      <alignment horizontal="center" vertical="center" wrapText="1"/>
    </xf>
    <xf numFmtId="164" fontId="4" fillId="0" borderId="6" xfId="0" applyNumberFormat="1" applyFont="1" applyBorder="1" applyAlignment="1">
      <alignment horizontal="center" vertical="center" wrapText="1"/>
    </xf>
    <xf numFmtId="0" fontId="6" fillId="0" borderId="5" xfId="2" applyFont="1" applyBorder="1" applyAlignment="1" applyProtection="1">
      <alignment horizontal="center" vertical="center" wrapText="1"/>
    </xf>
    <xf numFmtId="4" fontId="7" fillId="4" borderId="9" xfId="4" applyNumberFormat="1" applyFont="1" applyFill="1" applyBorder="1" applyAlignment="1" applyProtection="1">
      <alignment horizontal="center" vertical="center" wrapText="1"/>
      <protection locked="0"/>
    </xf>
    <xf numFmtId="0" fontId="13" fillId="0" borderId="0" xfId="0" applyFont="1"/>
    <xf numFmtId="4" fontId="7" fillId="4" borderId="14" xfId="4" applyNumberFormat="1" applyFont="1" applyFill="1" applyBorder="1" applyAlignment="1" applyProtection="1">
      <alignment horizontal="center" vertical="center" wrapText="1"/>
      <protection locked="0"/>
    </xf>
    <xf numFmtId="0" fontId="7" fillId="0" borderId="0" xfId="0" applyFont="1" applyAlignment="1">
      <alignment horizontal="center" vertical="center" wrapText="1"/>
    </xf>
    <xf numFmtId="4" fontId="7" fillId="0" borderId="29" xfId="0" applyNumberFormat="1" applyFont="1" applyBorder="1" applyAlignment="1">
      <alignment horizontal="center" vertical="center" wrapText="1"/>
    </xf>
    <xf numFmtId="4" fontId="7" fillId="0" borderId="16" xfId="0" applyNumberFormat="1" applyFont="1" applyBorder="1" applyAlignment="1">
      <alignment horizontal="center" vertical="center"/>
    </xf>
    <xf numFmtId="165" fontId="4" fillId="4" borderId="9" xfId="0" applyNumberFormat="1" applyFont="1" applyFill="1" applyBorder="1" applyAlignment="1" applyProtection="1">
      <alignment horizontal="center" vertical="center"/>
      <protection locked="0"/>
    </xf>
    <xf numFmtId="0" fontId="4" fillId="0" borderId="0" xfId="0" applyFont="1" applyAlignment="1">
      <alignment wrapText="1"/>
    </xf>
    <xf numFmtId="0" fontId="10" fillId="0" borderId="0" xfId="0" applyFont="1" applyAlignment="1">
      <alignment wrapText="1"/>
    </xf>
    <xf numFmtId="165" fontId="4" fillId="4" borderId="14" xfId="0" applyNumberFormat="1" applyFont="1" applyFill="1" applyBorder="1" applyAlignment="1" applyProtection="1">
      <alignment horizontal="center" vertical="center"/>
      <protection locked="0"/>
    </xf>
    <xf numFmtId="165" fontId="4" fillId="4" borderId="6" xfId="0" applyNumberFormat="1" applyFont="1" applyFill="1" applyBorder="1" applyAlignment="1" applyProtection="1">
      <alignment horizontal="center" vertical="center"/>
      <protection locked="0"/>
    </xf>
    <xf numFmtId="4" fontId="7" fillId="0" borderId="0" xfId="0" applyNumberFormat="1" applyFont="1" applyAlignment="1">
      <alignment horizontal="center" vertical="center"/>
    </xf>
    <xf numFmtId="4" fontId="4" fillId="4" borderId="6" xfId="0" applyNumberFormat="1" applyFont="1" applyFill="1" applyBorder="1" applyAlignment="1" applyProtection="1">
      <alignment horizontal="center" vertical="center" wrapText="1"/>
      <protection locked="0"/>
    </xf>
    <xf numFmtId="4" fontId="7" fillId="0" borderId="32" xfId="0" applyNumberFormat="1" applyFont="1" applyBorder="1" applyAlignment="1">
      <alignment horizontal="center" vertical="center"/>
    </xf>
    <xf numFmtId="0" fontId="7" fillId="0" borderId="0" xfId="3" applyFont="1" applyAlignment="1">
      <alignment vertical="center" wrapText="1"/>
    </xf>
    <xf numFmtId="0" fontId="7" fillId="0" borderId="0" xfId="3" applyFont="1" applyAlignment="1">
      <alignment vertical="center"/>
    </xf>
    <xf numFmtId="4" fontId="7" fillId="0" borderId="0" xfId="3" applyNumberFormat="1" applyFont="1" applyAlignment="1">
      <alignment horizontal="right" vertical="center" wrapText="1"/>
    </xf>
    <xf numFmtId="4" fontId="7" fillId="0" borderId="0" xfId="3" applyNumberFormat="1" applyFont="1" applyAlignment="1">
      <alignment horizontal="right" vertical="center"/>
    </xf>
    <xf numFmtId="0" fontId="7" fillId="0" borderId="0" xfId="3" applyFont="1" applyAlignment="1">
      <alignment horizontal="right" vertical="center"/>
    </xf>
    <xf numFmtId="4" fontId="7" fillId="0" borderId="0" xfId="4" applyNumberFormat="1" applyFont="1" applyAlignment="1">
      <alignment horizontal="center" vertical="center" wrapText="1"/>
    </xf>
    <xf numFmtId="0" fontId="7" fillId="0" borderId="0" xfId="3" applyFont="1" applyAlignment="1">
      <alignment horizontal="center" vertical="center"/>
    </xf>
    <xf numFmtId="0" fontId="14" fillId="0" borderId="0" xfId="0" applyFont="1" applyAlignment="1">
      <alignment vertical="center" wrapText="1"/>
    </xf>
    <xf numFmtId="0" fontId="14" fillId="0" borderId="0" xfId="0" applyFont="1" applyAlignment="1">
      <alignment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4" fillId="0" borderId="0" xfId="0" applyFont="1" applyAlignment="1">
      <alignment horizontal="center" vertical="center" wrapText="1"/>
    </xf>
    <xf numFmtId="0" fontId="5" fillId="0" borderId="0" xfId="0" applyFont="1" applyAlignment="1">
      <alignment horizontal="center" vertical="center"/>
    </xf>
    <xf numFmtId="0" fontId="16" fillId="0" borderId="14" xfId="0" applyFont="1" applyBorder="1" applyAlignment="1">
      <alignment horizontal="center" vertical="center" wrapText="1"/>
    </xf>
    <xf numFmtId="0" fontId="11" fillId="0" borderId="14" xfId="0" applyFont="1" applyBorder="1" applyAlignment="1">
      <alignment vertical="center"/>
    </xf>
    <xf numFmtId="4" fontId="17" fillId="0" borderId="14" xfId="0" applyNumberFormat="1" applyFont="1" applyBorder="1" applyAlignment="1">
      <alignment horizontal="center" vertical="center"/>
    </xf>
    <xf numFmtId="0" fontId="16" fillId="0" borderId="14" xfId="0" applyFont="1" applyBorder="1" applyAlignment="1">
      <alignment horizontal="right" vertical="center"/>
    </xf>
    <xf numFmtId="0" fontId="4" fillId="0" borderId="12" xfId="0" applyFont="1" applyBorder="1" applyAlignment="1" applyProtection="1">
      <alignment vertical="center" wrapText="1"/>
      <protection locked="0"/>
    </xf>
    <xf numFmtId="0" fontId="4" fillId="0" borderId="12" xfId="2" applyFont="1" applyBorder="1" applyAlignment="1" applyProtection="1">
      <alignment horizontal="center" vertical="center" wrapText="1"/>
    </xf>
    <xf numFmtId="4" fontId="4" fillId="0" borderId="43" xfId="0" applyNumberFormat="1" applyFont="1" applyBorder="1" applyAlignment="1">
      <alignment horizontal="center" vertical="center" wrapText="1"/>
    </xf>
    <xf numFmtId="164" fontId="4" fillId="6" borderId="21" xfId="0" applyNumberFormat="1" applyFont="1" applyFill="1" applyBorder="1" applyAlignment="1">
      <alignment horizontal="center" vertical="center" wrapText="1"/>
    </xf>
    <xf numFmtId="164" fontId="4" fillId="6" borderId="12" xfId="0" applyNumberFormat="1" applyFont="1" applyFill="1" applyBorder="1" applyAlignment="1">
      <alignment horizontal="center" vertical="center" wrapText="1"/>
    </xf>
    <xf numFmtId="49" fontId="4" fillId="6" borderId="31" xfId="0" applyNumberFormat="1" applyFont="1" applyFill="1" applyBorder="1" applyAlignment="1">
      <alignment horizontal="center" vertical="center"/>
    </xf>
    <xf numFmtId="164" fontId="4" fillId="6" borderId="14" xfId="0" applyNumberFormat="1" applyFont="1" applyFill="1" applyBorder="1" applyAlignment="1">
      <alignment horizontal="center" vertical="center"/>
    </xf>
    <xf numFmtId="164" fontId="4" fillId="6" borderId="12" xfId="0" applyNumberFormat="1" applyFont="1" applyFill="1" applyBorder="1" applyAlignment="1">
      <alignment horizontal="center" vertical="center"/>
    </xf>
    <xf numFmtId="0" fontId="4" fillId="6" borderId="9" xfId="0" applyFont="1" applyFill="1" applyBorder="1" applyAlignment="1">
      <alignment horizontal="center" vertical="center"/>
    </xf>
    <xf numFmtId="0" fontId="4" fillId="6" borderId="37" xfId="0" applyFont="1" applyFill="1" applyBorder="1" applyAlignment="1">
      <alignment horizontal="center" vertical="center"/>
    </xf>
    <xf numFmtId="0" fontId="4" fillId="6" borderId="14" xfId="0" applyFont="1" applyFill="1" applyBorder="1" applyAlignment="1">
      <alignment horizontal="center" vertical="center"/>
    </xf>
    <xf numFmtId="49" fontId="4" fillId="6" borderId="2" xfId="0" applyNumberFormat="1" applyFont="1" applyFill="1" applyBorder="1" applyAlignment="1">
      <alignment horizontal="center" vertical="center"/>
    </xf>
    <xf numFmtId="164" fontId="4" fillId="6" borderId="33" xfId="0" applyNumberFormat="1" applyFont="1" applyFill="1" applyBorder="1" applyAlignment="1">
      <alignment horizontal="center" vertical="center"/>
    </xf>
    <xf numFmtId="0" fontId="5" fillId="0" borderId="14" xfId="0" applyFont="1" applyBorder="1"/>
    <xf numFmtId="164" fontId="4" fillId="6" borderId="31" xfId="0" applyNumberFormat="1" applyFont="1" applyFill="1" applyBorder="1" applyAlignment="1">
      <alignment horizontal="center" vertical="center"/>
    </xf>
    <xf numFmtId="49" fontId="4" fillId="6" borderId="14" xfId="0" applyNumberFormat="1" applyFont="1" applyFill="1" applyBorder="1" applyAlignment="1">
      <alignment horizontal="center" vertical="center"/>
    </xf>
    <xf numFmtId="165" fontId="4" fillId="4" borderId="23" xfId="0" applyNumberFormat="1" applyFont="1" applyFill="1" applyBorder="1" applyAlignment="1" applyProtection="1">
      <alignment horizontal="center" vertical="center"/>
      <protection locked="0"/>
    </xf>
    <xf numFmtId="4" fontId="4" fillId="4" borderId="14" xfId="0" applyNumberFormat="1" applyFont="1" applyFill="1" applyBorder="1" applyAlignment="1" applyProtection="1">
      <alignment horizontal="center" vertical="center" wrapText="1"/>
      <protection locked="0"/>
    </xf>
    <xf numFmtId="49" fontId="9" fillId="0" borderId="12" xfId="0" applyNumberFormat="1" applyFont="1" applyBorder="1" applyAlignment="1">
      <alignment horizontal="center" vertical="center" wrapText="1"/>
    </xf>
    <xf numFmtId="49" fontId="4" fillId="6" borderId="12" xfId="0" applyNumberFormat="1" applyFont="1" applyFill="1" applyBorder="1" applyAlignment="1">
      <alignment horizontal="center" vertical="center"/>
    </xf>
    <xf numFmtId="4" fontId="4" fillId="4" borderId="12" xfId="0" applyNumberFormat="1" applyFont="1" applyFill="1" applyBorder="1" applyAlignment="1" applyProtection="1">
      <alignment horizontal="center" vertical="center" wrapText="1"/>
      <protection locked="0"/>
    </xf>
    <xf numFmtId="0" fontId="5" fillId="0" borderId="14" xfId="0" applyFont="1" applyBorder="1" applyAlignment="1">
      <alignment wrapText="1"/>
    </xf>
    <xf numFmtId="49" fontId="4" fillId="0" borderId="42" xfId="0" applyNumberFormat="1" applyFont="1" applyBorder="1" applyAlignment="1">
      <alignment horizontal="left" vertical="center" wrapText="1"/>
    </xf>
    <xf numFmtId="165" fontId="4" fillId="4" borderId="12" xfId="0" applyNumberFormat="1" applyFont="1" applyFill="1" applyBorder="1" applyAlignment="1" applyProtection="1">
      <alignment horizontal="center" vertical="center"/>
      <protection locked="0"/>
    </xf>
    <xf numFmtId="49" fontId="4" fillId="0" borderId="23" xfId="0" applyNumberFormat="1" applyFont="1" applyBorder="1" applyAlignment="1">
      <alignment horizontal="center" vertical="center" wrapText="1"/>
    </xf>
    <xf numFmtId="2" fontId="4" fillId="0" borderId="12" xfId="0" applyNumberFormat="1" applyFont="1" applyBorder="1" applyAlignment="1">
      <alignment horizontal="center" vertical="center" wrapText="1"/>
    </xf>
    <xf numFmtId="49" fontId="9" fillId="0" borderId="27" xfId="0" applyNumberFormat="1" applyFont="1" applyBorder="1" applyAlignment="1">
      <alignment horizontal="center" vertical="center" wrapText="1"/>
    </xf>
    <xf numFmtId="0" fontId="4" fillId="0" borderId="38" xfId="0" applyFont="1" applyBorder="1" applyAlignment="1">
      <alignment vertical="center" wrapText="1"/>
    </xf>
    <xf numFmtId="49" fontId="4" fillId="0" borderId="45" xfId="0" applyNumberFormat="1" applyFont="1" applyBorder="1" applyAlignment="1">
      <alignment horizontal="center" vertical="center" wrapText="1"/>
    </xf>
    <xf numFmtId="4" fontId="7" fillId="4" borderId="38" xfId="4" applyNumberFormat="1" applyFont="1" applyFill="1" applyBorder="1" applyAlignment="1" applyProtection="1">
      <alignment horizontal="center" vertical="center" wrapText="1"/>
      <protection locked="0"/>
    </xf>
    <xf numFmtId="49" fontId="9" fillId="0" borderId="11" xfId="0" applyNumberFormat="1" applyFont="1" applyBorder="1" applyAlignment="1">
      <alignment horizontal="center" vertical="center"/>
    </xf>
    <xf numFmtId="4" fontId="7" fillId="0" borderId="15" xfId="0" applyNumberFormat="1" applyFont="1" applyBorder="1" applyAlignment="1">
      <alignment horizontal="center" vertical="center" wrapText="1"/>
    </xf>
    <xf numFmtId="49" fontId="4" fillId="6" borderId="44" xfId="0" applyNumberFormat="1" applyFont="1" applyFill="1" applyBorder="1" applyAlignment="1">
      <alignment horizontal="center" vertical="center"/>
    </xf>
    <xf numFmtId="0" fontId="5" fillId="0" borderId="9" xfId="0" applyFont="1" applyBorder="1"/>
    <xf numFmtId="49" fontId="4" fillId="0" borderId="37" xfId="0" applyNumberFormat="1" applyFont="1" applyBorder="1" applyAlignment="1">
      <alignment horizontal="center" vertical="center" wrapText="1"/>
    </xf>
    <xf numFmtId="165" fontId="4" fillId="4" borderId="37" xfId="0" applyNumberFormat="1" applyFont="1" applyFill="1" applyBorder="1" applyAlignment="1" applyProtection="1">
      <alignment horizontal="center" vertical="center"/>
      <protection locked="0"/>
    </xf>
    <xf numFmtId="4" fontId="4" fillId="0" borderId="46" xfId="0" applyNumberFormat="1" applyFont="1" applyBorder="1" applyAlignment="1">
      <alignment horizontal="center" vertical="center" wrapText="1"/>
    </xf>
    <xf numFmtId="49" fontId="4" fillId="6" borderId="6" xfId="0" applyNumberFormat="1" applyFont="1" applyFill="1" applyBorder="1" applyAlignment="1">
      <alignment horizontal="center" vertical="center"/>
    </xf>
    <xf numFmtId="0" fontId="4" fillId="0" borderId="23" xfId="0" applyFont="1" applyBorder="1" applyAlignment="1" applyProtection="1">
      <alignment horizontal="left" vertical="center" wrapText="1"/>
      <protection locked="0"/>
    </xf>
    <xf numFmtId="4" fontId="10" fillId="4" borderId="23" xfId="0" applyNumberFormat="1" applyFont="1" applyFill="1" applyBorder="1" applyAlignment="1" applyProtection="1">
      <alignment horizontal="center" vertical="center" wrapText="1"/>
      <protection locked="0"/>
    </xf>
    <xf numFmtId="49" fontId="9" fillId="0" borderId="29" xfId="5" applyNumberFormat="1" applyFont="1" applyBorder="1" applyAlignment="1">
      <alignment horizontal="center" vertical="center" wrapText="1"/>
    </xf>
    <xf numFmtId="49" fontId="4" fillId="0" borderId="47" xfId="5" applyNumberFormat="1" applyFont="1" applyBorder="1" applyAlignment="1">
      <alignment horizontal="center" vertical="center" wrapText="1"/>
    </xf>
    <xf numFmtId="0" fontId="4" fillId="0" borderId="47" xfId="5" applyFont="1" applyBorder="1" applyAlignment="1" applyProtection="1">
      <alignment horizontal="left" vertical="center" wrapText="1"/>
      <protection locked="0"/>
    </xf>
    <xf numFmtId="0" fontId="4" fillId="0" borderId="47" xfId="5" applyFont="1" applyBorder="1" applyAlignment="1" applyProtection="1">
      <alignment horizontal="center" vertical="center" wrapText="1"/>
      <protection locked="0"/>
    </xf>
    <xf numFmtId="2" fontId="21" fillId="0" borderId="47" xfId="5" applyNumberFormat="1" applyFont="1" applyBorder="1" applyAlignment="1" applyProtection="1">
      <alignment horizontal="center" vertical="center" wrapText="1"/>
      <protection locked="0"/>
    </xf>
    <xf numFmtId="4" fontId="7" fillId="4" borderId="47" xfId="3" applyNumberFormat="1" applyFont="1" applyFill="1" applyBorder="1" applyAlignment="1" applyProtection="1">
      <alignment horizontal="center" vertical="center" wrapText="1"/>
      <protection locked="0"/>
    </xf>
    <xf numFmtId="4" fontId="7" fillId="0" borderId="15" xfId="5" applyNumberFormat="1" applyFont="1" applyBorder="1" applyAlignment="1" applyProtection="1">
      <alignment horizontal="center" vertical="center" wrapText="1"/>
      <protection locked="0"/>
    </xf>
    <xf numFmtId="49" fontId="4" fillId="6" borderId="23" xfId="0" applyNumberFormat="1" applyFont="1" applyFill="1" applyBorder="1" applyAlignment="1">
      <alignment horizontal="center" vertical="center"/>
    </xf>
    <xf numFmtId="49" fontId="9" fillId="0" borderId="8" xfId="0" applyNumberFormat="1" applyFont="1" applyBorder="1" applyAlignment="1">
      <alignment horizontal="center" vertical="center"/>
    </xf>
    <xf numFmtId="0" fontId="19" fillId="6" borderId="12" xfId="0" applyFont="1" applyFill="1" applyBorder="1" applyAlignment="1">
      <alignment horizontal="left" vertical="center" wrapText="1"/>
    </xf>
    <xf numFmtId="49" fontId="4" fillId="0" borderId="28" xfId="0" applyNumberFormat="1" applyFont="1" applyBorder="1" applyAlignment="1">
      <alignment horizontal="center" vertical="center" wrapText="1"/>
    </xf>
    <xf numFmtId="49" fontId="4" fillId="6" borderId="9" xfId="0" applyNumberFormat="1" applyFont="1" applyFill="1" applyBorder="1" applyAlignment="1">
      <alignment horizontal="center" vertical="center"/>
    </xf>
    <xf numFmtId="4" fontId="4" fillId="4" borderId="9" xfId="0" applyNumberFormat="1" applyFont="1" applyFill="1" applyBorder="1" applyAlignment="1" applyProtection="1">
      <alignment horizontal="center" vertical="center" wrapText="1"/>
      <protection locked="0"/>
    </xf>
    <xf numFmtId="2" fontId="4" fillId="0" borderId="12" xfId="0" applyNumberFormat="1" applyFont="1" applyBorder="1" applyAlignment="1">
      <alignment horizontal="center" vertical="center"/>
    </xf>
    <xf numFmtId="2" fontId="4" fillId="0" borderId="23" xfId="2" applyNumberFormat="1" applyFont="1" applyBorder="1" applyAlignment="1" applyProtection="1">
      <alignment horizontal="center" vertical="center" wrapText="1"/>
    </xf>
    <xf numFmtId="2" fontId="4" fillId="0" borderId="9" xfId="2" applyNumberFormat="1" applyFont="1" applyBorder="1" applyAlignment="1" applyProtection="1">
      <alignment horizontal="center" vertical="center" wrapText="1"/>
    </xf>
    <xf numFmtId="2" fontId="4" fillId="0" borderId="12" xfId="2" applyNumberFormat="1" applyFont="1" applyBorder="1" applyAlignment="1" applyProtection="1">
      <alignment horizontal="center" vertical="center" wrapText="1"/>
    </xf>
    <xf numFmtId="2" fontId="4" fillId="0" borderId="14" xfId="2" applyNumberFormat="1" applyFont="1" applyBorder="1" applyAlignment="1" applyProtection="1">
      <alignment horizontal="center" vertical="center" wrapText="1"/>
    </xf>
    <xf numFmtId="2" fontId="4" fillId="0" borderId="14"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23" xfId="0" applyNumberFormat="1" applyFont="1" applyBorder="1" applyAlignment="1">
      <alignment horizontal="center" vertical="center" wrapText="1"/>
    </xf>
    <xf numFmtId="2" fontId="4" fillId="6" borderId="12" xfId="0" applyNumberFormat="1" applyFont="1" applyFill="1" applyBorder="1" applyAlignment="1">
      <alignment horizontal="center" vertical="center" wrapText="1"/>
    </xf>
    <xf numFmtId="2" fontId="4" fillId="0" borderId="9" xfId="0" applyNumberFormat="1" applyFont="1" applyBorder="1" applyAlignment="1" applyProtection="1">
      <alignment horizontal="center" vertical="center" wrapText="1"/>
      <protection locked="0"/>
    </xf>
    <xf numFmtId="2" fontId="4" fillId="0" borderId="6" xfId="0" applyNumberFormat="1" applyFont="1" applyBorder="1" applyAlignment="1">
      <alignment horizontal="center" vertical="center"/>
    </xf>
    <xf numFmtId="2" fontId="4" fillId="0" borderId="14" xfId="0" applyNumberFormat="1" applyFont="1" applyBorder="1" applyAlignment="1">
      <alignment horizontal="center" vertical="center"/>
    </xf>
    <xf numFmtId="2" fontId="4" fillId="0" borderId="38" xfId="0" applyNumberFormat="1" applyFont="1" applyBorder="1" applyAlignment="1">
      <alignment horizontal="center" vertical="center"/>
    </xf>
    <xf numFmtId="2" fontId="4" fillId="0" borderId="9" xfId="0" applyNumberFormat="1" applyFont="1" applyBorder="1" applyAlignment="1">
      <alignment horizontal="center" vertical="center"/>
    </xf>
    <xf numFmtId="2" fontId="4" fillId="0" borderId="42" xfId="0" applyNumberFormat="1" applyFont="1" applyBorder="1" applyAlignment="1">
      <alignment horizontal="center" vertical="center"/>
    </xf>
    <xf numFmtId="2" fontId="4" fillId="0" borderId="37" xfId="0" applyNumberFormat="1" applyFont="1" applyBorder="1" applyAlignment="1">
      <alignment horizontal="center" vertical="center"/>
    </xf>
    <xf numFmtId="2" fontId="4" fillId="0" borderId="23" xfId="0" applyNumberFormat="1" applyFont="1" applyBorder="1" applyAlignment="1">
      <alignment horizontal="center" vertical="center"/>
    </xf>
    <xf numFmtId="0" fontId="4" fillId="0" borderId="14" xfId="0" applyFont="1" applyBorder="1" applyAlignment="1">
      <alignment horizontal="left" vertical="center" wrapText="1"/>
    </xf>
    <xf numFmtId="49" fontId="9" fillId="6" borderId="11" xfId="0" applyNumberFormat="1" applyFont="1" applyFill="1" applyBorder="1" applyAlignment="1">
      <alignment horizontal="center" vertical="center" wrapText="1"/>
    </xf>
    <xf numFmtId="166" fontId="4" fillId="0" borderId="14" xfId="2" applyNumberFormat="1" applyFont="1" applyBorder="1" applyAlignment="1" applyProtection="1">
      <alignment horizontal="center" vertical="center" wrapText="1"/>
    </xf>
    <xf numFmtId="4" fontId="7" fillId="4" borderId="9" xfId="3" applyNumberFormat="1" applyFont="1" applyFill="1" applyBorder="1" applyAlignment="1" applyProtection="1">
      <alignment horizontal="center" vertical="center" wrapText="1"/>
      <protection locked="0"/>
    </xf>
    <xf numFmtId="0" fontId="4" fillId="0" borderId="14" xfId="6" applyFont="1" applyBorder="1" applyAlignment="1">
      <alignment horizontal="left" vertical="center" wrapText="1"/>
    </xf>
    <xf numFmtId="0" fontId="4" fillId="0" borderId="14" xfId="6" applyFont="1" applyBorder="1" applyAlignment="1">
      <alignment horizontal="center" vertical="center"/>
    </xf>
    <xf numFmtId="4" fontId="8" fillId="4" borderId="14" xfId="3" applyNumberFormat="1" applyFont="1" applyFill="1" applyBorder="1" applyAlignment="1" applyProtection="1">
      <alignment horizontal="center" vertical="center" wrapText="1"/>
      <protection locked="0"/>
    </xf>
    <xf numFmtId="0" fontId="10" fillId="0" borderId="0" xfId="0" applyFont="1" applyAlignment="1" applyProtection="1">
      <alignment vertical="center" wrapText="1"/>
      <protection locked="0"/>
    </xf>
    <xf numFmtId="164" fontId="4" fillId="6" borderId="14" xfId="0" applyNumberFormat="1" applyFont="1" applyFill="1" applyBorder="1" applyAlignment="1">
      <alignment horizontal="center" vertical="center" wrapText="1"/>
    </xf>
    <xf numFmtId="164" fontId="4" fillId="6" borderId="9" xfId="0" applyNumberFormat="1" applyFont="1" applyFill="1" applyBorder="1" applyAlignment="1">
      <alignment horizontal="center" vertical="center" wrapText="1"/>
    </xf>
    <xf numFmtId="0" fontId="4" fillId="0" borderId="14" xfId="0" applyFont="1" applyBorder="1" applyAlignment="1">
      <alignment horizontal="center" vertical="center"/>
    </xf>
    <xf numFmtId="0" fontId="5" fillId="0" borderId="14" xfId="0" applyFont="1" applyBorder="1" applyAlignment="1">
      <alignment vertical="center"/>
    </xf>
    <xf numFmtId="0" fontId="5" fillId="0" borderId="14" xfId="0" applyFont="1" applyBorder="1" applyAlignment="1">
      <alignment vertical="center" wrapText="1"/>
    </xf>
    <xf numFmtId="0" fontId="5" fillId="0" borderId="0" xfId="0" applyFont="1" applyAlignment="1">
      <alignment vertical="center"/>
    </xf>
    <xf numFmtId="0" fontId="5" fillId="0" borderId="14" xfId="0" applyFont="1" applyBorder="1" applyAlignment="1">
      <alignment horizontal="left" vertical="center" wrapText="1"/>
    </xf>
    <xf numFmtId="165" fontId="4" fillId="4" borderId="39" xfId="0" applyNumberFormat="1" applyFont="1" applyFill="1" applyBorder="1" applyAlignment="1" applyProtection="1">
      <alignment horizontal="center" vertical="center"/>
      <protection locked="0"/>
    </xf>
    <xf numFmtId="0" fontId="5" fillId="0" borderId="14" xfId="0" applyFont="1" applyBorder="1" applyAlignment="1">
      <alignment horizontal="left" vertical="center"/>
    </xf>
    <xf numFmtId="0" fontId="5" fillId="0" borderId="9" xfId="0" applyFont="1" applyBorder="1" applyAlignment="1">
      <alignment vertical="center"/>
    </xf>
    <xf numFmtId="0" fontId="5" fillId="0" borderId="23" xfId="0" applyFont="1" applyBorder="1" applyAlignment="1">
      <alignment vertical="center" wrapText="1"/>
    </xf>
    <xf numFmtId="49" fontId="9" fillId="0" borderId="23" xfId="0" applyNumberFormat="1" applyFont="1" applyBorder="1" applyAlignment="1">
      <alignment horizontal="center" vertical="center" wrapText="1"/>
    </xf>
    <xf numFmtId="4" fontId="4" fillId="4" borderId="23" xfId="0" applyNumberFormat="1" applyFont="1" applyFill="1" applyBorder="1" applyAlignment="1" applyProtection="1">
      <alignment horizontal="center" vertical="center" wrapText="1"/>
      <protection locked="0"/>
    </xf>
    <xf numFmtId="49" fontId="4" fillId="0" borderId="23" xfId="0" applyNumberFormat="1" applyFont="1" applyBorder="1" applyAlignment="1">
      <alignment horizontal="left" vertical="center" wrapText="1"/>
    </xf>
    <xf numFmtId="0" fontId="4" fillId="0" borderId="9" xfId="0" applyFont="1" applyBorder="1" applyAlignment="1">
      <alignment horizontal="center" vertical="center" wrapText="1"/>
    </xf>
    <xf numFmtId="0" fontId="11" fillId="0" borderId="0" xfId="0" applyFont="1"/>
    <xf numFmtId="0" fontId="11" fillId="0" borderId="0" xfId="0" applyFont="1" applyAlignment="1">
      <alignment vertical="center"/>
    </xf>
    <xf numFmtId="0" fontId="24" fillId="0" borderId="0" xfId="0" applyFont="1"/>
    <xf numFmtId="49" fontId="25" fillId="0" borderId="4" xfId="0" applyNumberFormat="1" applyFont="1" applyBorder="1" applyAlignment="1">
      <alignment horizontal="center" vertical="center" wrapText="1"/>
    </xf>
    <xf numFmtId="164" fontId="10" fillId="6" borderId="6" xfId="0" applyNumberFormat="1" applyFont="1" applyFill="1" applyBorder="1" applyAlignment="1">
      <alignment horizontal="center" vertical="center" wrapText="1"/>
    </xf>
    <xf numFmtId="49" fontId="10" fillId="0" borderId="6" xfId="0" applyNumberFormat="1" applyFont="1" applyBorder="1" applyAlignment="1">
      <alignment horizontal="left" vertical="center" wrapText="1"/>
    </xf>
    <xf numFmtId="49" fontId="10" fillId="0" borderId="6" xfId="0" applyNumberFormat="1" applyFont="1" applyBorder="1" applyAlignment="1">
      <alignment horizontal="center" vertical="center" wrapText="1"/>
    </xf>
    <xf numFmtId="2" fontId="10" fillId="0" borderId="6" xfId="0" applyNumberFormat="1" applyFont="1" applyBorder="1" applyAlignment="1">
      <alignment horizontal="center" vertical="center" wrapText="1"/>
    </xf>
    <xf numFmtId="4" fontId="10" fillId="0" borderId="7" xfId="0" applyNumberFormat="1" applyFont="1" applyBorder="1" applyAlignment="1">
      <alignment horizontal="center" vertical="center" wrapText="1"/>
    </xf>
    <xf numFmtId="49" fontId="10" fillId="6" borderId="14" xfId="0" applyNumberFormat="1" applyFont="1" applyFill="1" applyBorder="1" applyAlignment="1">
      <alignment horizontal="center" vertical="center"/>
    </xf>
    <xf numFmtId="49" fontId="25" fillId="0" borderId="11" xfId="0" applyNumberFormat="1" applyFont="1" applyBorder="1" applyAlignment="1">
      <alignment horizontal="center" vertical="center" wrapText="1"/>
    </xf>
    <xf numFmtId="0" fontId="10" fillId="0" borderId="14" xfId="0" applyFont="1" applyBorder="1" applyAlignment="1">
      <alignment horizontal="center" vertical="center" wrapText="1"/>
    </xf>
    <xf numFmtId="0" fontId="10" fillId="0" borderId="14" xfId="0" applyFont="1" applyBorder="1" applyAlignment="1">
      <alignment vertical="center"/>
    </xf>
    <xf numFmtId="49" fontId="10" fillId="0" borderId="14" xfId="0" applyNumberFormat="1" applyFont="1" applyBorder="1" applyAlignment="1">
      <alignment horizontal="center" vertical="center" wrapText="1"/>
    </xf>
    <xf numFmtId="2" fontId="10" fillId="0" borderId="14" xfId="0" applyNumberFormat="1" applyFont="1" applyBorder="1" applyAlignment="1">
      <alignment horizontal="center" vertical="center" wrapText="1"/>
    </xf>
    <xf numFmtId="4" fontId="10" fillId="0" borderId="13" xfId="0" applyNumberFormat="1" applyFont="1" applyBorder="1" applyAlignment="1">
      <alignment horizontal="center" vertical="center" wrapText="1"/>
    </xf>
    <xf numFmtId="0" fontId="10" fillId="0" borderId="6" xfId="0" applyFont="1" applyBorder="1" applyAlignment="1">
      <alignment horizontal="center" vertical="center" wrapText="1"/>
    </xf>
    <xf numFmtId="0" fontId="10" fillId="0" borderId="6" xfId="0" applyFont="1" applyBorder="1" applyAlignment="1">
      <alignment vertical="center"/>
    </xf>
    <xf numFmtId="0" fontId="3" fillId="2" borderId="0" xfId="1" applyFont="1" applyFill="1" applyAlignment="1" applyProtection="1">
      <alignment horizontal="center" vertical="center" wrapText="1"/>
    </xf>
    <xf numFmtId="0" fontId="7" fillId="3" borderId="1" xfId="1" applyFont="1" applyFill="1" applyBorder="1" applyAlignment="1" applyProtection="1">
      <alignment horizontal="center" vertical="center"/>
    </xf>
    <xf numFmtId="0" fontId="7" fillId="3" borderId="2" xfId="1" applyFont="1" applyFill="1" applyBorder="1" applyAlignment="1" applyProtection="1">
      <alignment horizontal="center" vertical="center"/>
    </xf>
    <xf numFmtId="0" fontId="7" fillId="3" borderId="3" xfId="1" applyFont="1" applyFill="1" applyBorder="1" applyAlignment="1" applyProtection="1">
      <alignment horizontal="center" vertical="center"/>
    </xf>
    <xf numFmtId="0" fontId="12" fillId="2" borderId="0" xfId="1" applyFont="1" applyFill="1" applyAlignment="1" applyProtection="1">
      <alignment horizontal="center" vertical="center" wrapText="1"/>
    </xf>
    <xf numFmtId="4" fontId="10" fillId="0" borderId="48" xfId="0" applyNumberFormat="1" applyFont="1" applyBorder="1" applyAlignment="1">
      <alignment horizontal="center" vertical="center" wrapText="1"/>
    </xf>
    <xf numFmtId="4" fontId="10" fillId="0" borderId="49" xfId="0" applyNumberFormat="1" applyFont="1" applyBorder="1" applyAlignment="1">
      <alignment horizontal="center" vertical="center" wrapText="1"/>
    </xf>
    <xf numFmtId="4" fontId="10" fillId="0" borderId="50" xfId="0" applyNumberFormat="1" applyFont="1" applyBorder="1" applyAlignment="1">
      <alignment horizontal="center" vertical="center" wrapText="1"/>
    </xf>
    <xf numFmtId="4" fontId="10" fillId="0" borderId="52" xfId="0" applyNumberFormat="1" applyFont="1" applyBorder="1" applyAlignment="1">
      <alignment horizontal="center" vertical="center" wrapText="1"/>
    </xf>
    <xf numFmtId="0" fontId="10" fillId="0" borderId="51" xfId="0" applyFont="1" applyBorder="1" applyAlignment="1">
      <alignment horizontal="center" vertical="center" wrapText="1"/>
    </xf>
    <xf numFmtId="0" fontId="10" fillId="0" borderId="50" xfId="0" applyFont="1" applyBorder="1" applyAlignment="1">
      <alignment horizontal="center" vertical="center" wrapText="1"/>
    </xf>
    <xf numFmtId="0" fontId="10" fillId="0" borderId="49"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left" vertical="center"/>
    </xf>
    <xf numFmtId="0" fontId="5" fillId="0" borderId="0" xfId="0" applyFont="1" applyAlignment="1">
      <alignment horizontal="left" wrapText="1"/>
    </xf>
    <xf numFmtId="0" fontId="5" fillId="0" borderId="0" xfId="0" applyFont="1" applyAlignment="1">
      <alignment horizontal="left"/>
    </xf>
    <xf numFmtId="0" fontId="15" fillId="3" borderId="14" xfId="0" applyFont="1" applyFill="1" applyBorder="1" applyAlignment="1">
      <alignment horizontal="center" vertical="center" wrapText="1"/>
    </xf>
    <xf numFmtId="0" fontId="16" fillId="5" borderId="39" xfId="0" applyFont="1" applyFill="1" applyBorder="1" applyAlignment="1">
      <alignment horizontal="center" vertical="center"/>
    </xf>
    <xf numFmtId="0" fontId="16" fillId="5" borderId="33" xfId="0" applyFont="1" applyFill="1" applyBorder="1" applyAlignment="1">
      <alignment horizontal="center" vertical="center"/>
    </xf>
    <xf numFmtId="0" fontId="16" fillId="5" borderId="21" xfId="0" applyFont="1" applyFill="1" applyBorder="1" applyAlignment="1">
      <alignment horizontal="center" vertical="center"/>
    </xf>
    <xf numFmtId="0" fontId="16" fillId="0" borderId="40" xfId="0" applyFont="1" applyBorder="1" applyAlignment="1">
      <alignment horizontal="center" vertical="center" wrapText="1"/>
    </xf>
    <xf numFmtId="0" fontId="16" fillId="0" borderId="34"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28" xfId="0" applyFont="1" applyBorder="1" applyAlignment="1">
      <alignment horizontal="center" vertical="center" wrapText="1"/>
    </xf>
    <xf numFmtId="0" fontId="14" fillId="0" borderId="0" xfId="0" applyFont="1" applyAlignment="1">
      <alignment horizontal="left" wrapText="1"/>
    </xf>
  </cellXfs>
  <cellStyles count="10">
    <cellStyle name="Įprastas" xfId="0" builtinId="0"/>
    <cellStyle name="Įprastas 2" xfId="7" xr:uid="{4E09FD0F-B6AA-4D19-B705-AEBD85916B27}"/>
    <cellStyle name="Įprastas 2 2" xfId="9" xr:uid="{EF500254-496B-4E86-A877-C79EE18C6BDA}"/>
    <cellStyle name="Įprastas 3" xfId="6" xr:uid="{31FE5F37-7B87-4D2D-86F2-95E4423C2F42}"/>
    <cellStyle name="Normal 2" xfId="5" xr:uid="{13DD54CB-00D6-43A9-8C8B-BF788A0EB85E}"/>
    <cellStyle name="Normal 2 2" xfId="1" xr:uid="{824E46B0-C34A-4367-83BF-7EAEDD0B4375}"/>
    <cellStyle name="Normal 3" xfId="3" xr:uid="{96E876E2-5CB4-4B02-B6E0-E3F175BCC2FC}"/>
    <cellStyle name="Normal 3 2" xfId="8" xr:uid="{9927753A-BB3B-48C8-9CAB-E96B99473F61}"/>
    <cellStyle name="TableStyleLight1" xfId="4" xr:uid="{49BC1FE8-C82B-4218-9AB9-6EEA50932B38}"/>
    <cellStyle name="TableStyleLight1 2" xfId="2" xr:uid="{98366CF9-8291-4AF5-95D8-7E564D57CB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12D4C-1E4C-4EC6-B999-06B47F67B311}">
  <dimension ref="A1:N138"/>
  <sheetViews>
    <sheetView tabSelected="1" zoomScale="85" zoomScaleNormal="85" workbookViewId="0">
      <selection activeCell="F9" sqref="F9"/>
    </sheetView>
  </sheetViews>
  <sheetFormatPr defaultColWidth="8" defaultRowHeight="13.8" x14ac:dyDescent="0.25"/>
  <cols>
    <col min="1" max="1" width="34.69921875" style="62" customWidth="1"/>
    <col min="2" max="2" width="9.19921875" style="63" customWidth="1"/>
    <col min="3" max="3" width="62.69921875" style="64" customWidth="1"/>
    <col min="4" max="4" width="8" style="65"/>
    <col min="5" max="5" width="14.19921875" style="65" customWidth="1"/>
    <col min="6" max="6" width="18.09765625" style="66" customWidth="1"/>
    <col min="7" max="7" width="12.8984375" style="65" customWidth="1"/>
    <col min="8" max="8" width="18.8984375" style="1" customWidth="1"/>
    <col min="9" max="9" width="18.09765625" style="1" customWidth="1"/>
    <col min="10" max="10" width="12.19921875" style="2" customWidth="1"/>
    <col min="11" max="16384" width="8" style="2"/>
  </cols>
  <sheetData>
    <row r="1" spans="1:7" ht="15.6" x14ac:dyDescent="0.25">
      <c r="A1" s="228" t="s">
        <v>86</v>
      </c>
      <c r="B1" s="228"/>
      <c r="C1" s="228"/>
      <c r="D1" s="228"/>
      <c r="E1" s="228"/>
      <c r="F1" s="228"/>
      <c r="G1" s="228"/>
    </row>
    <row r="2" spans="1:7" ht="21.75" customHeight="1" thickBot="1" x14ac:dyDescent="0.3">
      <c r="A2" s="3"/>
      <c r="B2" s="4"/>
      <c r="C2" s="3"/>
      <c r="D2" s="3"/>
      <c r="E2" s="5"/>
      <c r="F2" s="3"/>
      <c r="G2" s="3"/>
    </row>
    <row r="3" spans="1:7" x14ac:dyDescent="0.25">
      <c r="A3" s="229" t="s">
        <v>40</v>
      </c>
      <c r="B3" s="230"/>
      <c r="C3" s="230"/>
      <c r="D3" s="230"/>
      <c r="E3" s="230"/>
      <c r="F3" s="230"/>
      <c r="G3" s="231"/>
    </row>
    <row r="4" spans="1:7" ht="42.6" customHeight="1" thickBot="1" x14ac:dyDescent="0.3">
      <c r="A4" s="6" t="s">
        <v>0</v>
      </c>
      <c r="B4" s="7" t="s">
        <v>1</v>
      </c>
      <c r="C4" s="8" t="s">
        <v>2</v>
      </c>
      <c r="D4" s="8" t="s">
        <v>3</v>
      </c>
      <c r="E4" s="9" t="s">
        <v>4</v>
      </c>
      <c r="F4" s="10" t="s">
        <v>5</v>
      </c>
      <c r="G4" s="11" t="s">
        <v>6</v>
      </c>
    </row>
    <row r="5" spans="1:7" ht="30" customHeight="1" x14ac:dyDescent="0.25">
      <c r="A5" s="12" t="s">
        <v>7</v>
      </c>
      <c r="B5" s="125" t="s">
        <v>99</v>
      </c>
      <c r="C5" s="19" t="s">
        <v>135</v>
      </c>
      <c r="D5" s="20" t="s">
        <v>8</v>
      </c>
      <c r="E5" s="169">
        <v>127.2</v>
      </c>
      <c r="F5" s="16"/>
      <c r="G5" s="17">
        <f t="shared" ref="G5:G29" si="0">ROUND((E5*F5),2)</f>
        <v>0</v>
      </c>
    </row>
    <row r="6" spans="1:7" ht="30" customHeight="1" x14ac:dyDescent="0.25">
      <c r="A6" s="29" t="s">
        <v>7</v>
      </c>
      <c r="B6" s="126" t="s">
        <v>122</v>
      </c>
      <c r="C6" s="19" t="s">
        <v>90</v>
      </c>
      <c r="D6" s="20" t="s">
        <v>9</v>
      </c>
      <c r="E6" s="169">
        <v>23</v>
      </c>
      <c r="F6" s="21"/>
      <c r="G6" s="33">
        <f t="shared" ref="G6:G12" si="1">ROUND((E6*F6),2)</f>
        <v>0</v>
      </c>
    </row>
    <row r="7" spans="1:7" ht="30" customHeight="1" x14ac:dyDescent="0.25">
      <c r="A7" s="29" t="s">
        <v>7</v>
      </c>
      <c r="B7" s="126" t="s">
        <v>123</v>
      </c>
      <c r="C7" s="19" t="s">
        <v>91</v>
      </c>
      <c r="D7" s="20" t="s">
        <v>9</v>
      </c>
      <c r="E7" s="169">
        <v>7</v>
      </c>
      <c r="F7" s="21"/>
      <c r="G7" s="33">
        <f t="shared" si="1"/>
        <v>0</v>
      </c>
    </row>
    <row r="8" spans="1:7" ht="30" customHeight="1" x14ac:dyDescent="0.25">
      <c r="A8" s="29" t="s">
        <v>7</v>
      </c>
      <c r="B8" s="126" t="s">
        <v>124</v>
      </c>
      <c r="C8" s="19" t="s">
        <v>92</v>
      </c>
      <c r="D8" s="20" t="s">
        <v>9</v>
      </c>
      <c r="E8" s="169">
        <v>1</v>
      </c>
      <c r="F8" s="21"/>
      <c r="G8" s="33">
        <f t="shared" si="1"/>
        <v>0</v>
      </c>
    </row>
    <row r="9" spans="1:7" ht="30" customHeight="1" x14ac:dyDescent="0.25">
      <c r="A9" s="29" t="s">
        <v>7</v>
      </c>
      <c r="B9" s="126" t="s">
        <v>125</v>
      </c>
      <c r="C9" s="19" t="s">
        <v>93</v>
      </c>
      <c r="D9" s="20" t="s">
        <v>9</v>
      </c>
      <c r="E9" s="169">
        <v>1</v>
      </c>
      <c r="F9" s="21"/>
      <c r="G9" s="33">
        <f t="shared" si="1"/>
        <v>0</v>
      </c>
    </row>
    <row r="10" spans="1:7" ht="30" customHeight="1" x14ac:dyDescent="0.25">
      <c r="A10" s="29" t="s">
        <v>7</v>
      </c>
      <c r="B10" s="126" t="s">
        <v>126</v>
      </c>
      <c r="C10" s="19" t="s">
        <v>137</v>
      </c>
      <c r="D10" s="20" t="s">
        <v>9</v>
      </c>
      <c r="E10" s="169">
        <v>32</v>
      </c>
      <c r="F10" s="21"/>
      <c r="G10" s="33">
        <f t="shared" si="1"/>
        <v>0</v>
      </c>
    </row>
    <row r="11" spans="1:7" ht="30" customHeight="1" x14ac:dyDescent="0.25">
      <c r="A11" s="29" t="s">
        <v>7</v>
      </c>
      <c r="B11" s="126" t="s">
        <v>127</v>
      </c>
      <c r="C11" s="19" t="s">
        <v>136</v>
      </c>
      <c r="D11" s="20" t="s">
        <v>9</v>
      </c>
      <c r="E11" s="169">
        <v>32</v>
      </c>
      <c r="F11" s="21"/>
      <c r="G11" s="33">
        <f t="shared" si="1"/>
        <v>0</v>
      </c>
    </row>
    <row r="12" spans="1:7" ht="77.25" customHeight="1" x14ac:dyDescent="0.25">
      <c r="A12" s="29" t="s">
        <v>7</v>
      </c>
      <c r="B12" s="126" t="s">
        <v>128</v>
      </c>
      <c r="C12" s="191" t="s">
        <v>134</v>
      </c>
      <c r="D12" s="192" t="s">
        <v>133</v>
      </c>
      <c r="E12" s="169">
        <v>1</v>
      </c>
      <c r="F12" s="21"/>
      <c r="G12" s="33">
        <f t="shared" si="1"/>
        <v>0</v>
      </c>
    </row>
    <row r="13" spans="1:7" ht="30" customHeight="1" x14ac:dyDescent="0.25">
      <c r="A13" s="29" t="s">
        <v>7</v>
      </c>
      <c r="B13" s="126" t="s">
        <v>129</v>
      </c>
      <c r="C13" s="19" t="s">
        <v>138</v>
      </c>
      <c r="D13" s="20" t="s">
        <v>9</v>
      </c>
      <c r="E13" s="169">
        <v>4</v>
      </c>
      <c r="F13" s="21"/>
      <c r="G13" s="33">
        <f t="shared" si="0"/>
        <v>0</v>
      </c>
    </row>
    <row r="14" spans="1:7" ht="30" customHeight="1" x14ac:dyDescent="0.25">
      <c r="A14" s="29" t="s">
        <v>7</v>
      </c>
      <c r="B14" s="126" t="s">
        <v>130</v>
      </c>
      <c r="C14" s="48" t="s">
        <v>94</v>
      </c>
      <c r="D14" s="20" t="s">
        <v>9</v>
      </c>
      <c r="E14" s="169">
        <v>4</v>
      </c>
      <c r="F14" s="21"/>
      <c r="G14" s="33">
        <f t="shared" si="0"/>
        <v>0</v>
      </c>
    </row>
    <row r="15" spans="1:7" ht="30" customHeight="1" x14ac:dyDescent="0.25">
      <c r="A15" s="29" t="s">
        <v>7</v>
      </c>
      <c r="B15" s="126" t="s">
        <v>131</v>
      </c>
      <c r="C15" s="48" t="s">
        <v>139</v>
      </c>
      <c r="D15" s="20" t="s">
        <v>12</v>
      </c>
      <c r="E15" s="169">
        <v>70</v>
      </c>
      <c r="F15" s="21"/>
      <c r="G15" s="33">
        <f t="shared" si="0"/>
        <v>0</v>
      </c>
    </row>
    <row r="16" spans="1:7" ht="30" customHeight="1" x14ac:dyDescent="0.25">
      <c r="A16" s="29" t="s">
        <v>7</v>
      </c>
      <c r="B16" s="126" t="s">
        <v>147</v>
      </c>
      <c r="C16" s="48" t="s">
        <v>95</v>
      </c>
      <c r="D16" s="20" t="s">
        <v>88</v>
      </c>
      <c r="E16" s="169">
        <v>2</v>
      </c>
      <c r="F16" s="21"/>
      <c r="G16" s="33">
        <f t="shared" si="0"/>
        <v>0</v>
      </c>
    </row>
    <row r="17" spans="1:9" ht="30" customHeight="1" x14ac:dyDescent="0.25">
      <c r="A17" s="29" t="s">
        <v>7</v>
      </c>
      <c r="B17" s="126" t="s">
        <v>132</v>
      </c>
      <c r="C17" s="48" t="s">
        <v>141</v>
      </c>
      <c r="D17" s="20" t="s">
        <v>8</v>
      </c>
      <c r="E17" s="169">
        <v>120</v>
      </c>
      <c r="F17" s="21"/>
      <c r="G17" s="33">
        <f t="shared" si="0"/>
        <v>0</v>
      </c>
    </row>
    <row r="18" spans="1:9" ht="30" customHeight="1" x14ac:dyDescent="0.25">
      <c r="A18" s="29" t="s">
        <v>7</v>
      </c>
      <c r="B18" s="126" t="s">
        <v>148</v>
      </c>
      <c r="C18" s="48" t="s">
        <v>140</v>
      </c>
      <c r="D18" s="20" t="s">
        <v>11</v>
      </c>
      <c r="E18" s="169">
        <v>600</v>
      </c>
      <c r="F18" s="21"/>
      <c r="G18" s="33">
        <f t="shared" si="0"/>
        <v>0</v>
      </c>
    </row>
    <row r="19" spans="1:9" ht="30" customHeight="1" x14ac:dyDescent="0.25">
      <c r="A19" s="29" t="s">
        <v>7</v>
      </c>
      <c r="B19" s="126" t="s">
        <v>149</v>
      </c>
      <c r="C19" s="48" t="s">
        <v>142</v>
      </c>
      <c r="D19" s="20" t="s">
        <v>8</v>
      </c>
      <c r="E19" s="169">
        <v>30</v>
      </c>
      <c r="F19" s="21"/>
      <c r="G19" s="33">
        <f t="shared" ref="G19" si="2">ROUND((E19*F19),2)</f>
        <v>0</v>
      </c>
    </row>
    <row r="20" spans="1:9" ht="30" customHeight="1" x14ac:dyDescent="0.25">
      <c r="A20" s="29" t="s">
        <v>7</v>
      </c>
      <c r="B20" s="126" t="s">
        <v>150</v>
      </c>
      <c r="C20" s="48" t="s">
        <v>143</v>
      </c>
      <c r="D20" s="20" t="s">
        <v>144</v>
      </c>
      <c r="E20" s="169">
        <v>160</v>
      </c>
      <c r="F20" s="21"/>
      <c r="G20" s="33">
        <f t="shared" ref="G20" si="3">ROUND((E20*F20),2)</f>
        <v>0</v>
      </c>
    </row>
    <row r="21" spans="1:9" ht="30" customHeight="1" thickBot="1" x14ac:dyDescent="0.3">
      <c r="A21" s="29" t="s">
        <v>7</v>
      </c>
      <c r="B21" s="126" t="s">
        <v>151</v>
      </c>
      <c r="C21" s="48" t="s">
        <v>145</v>
      </c>
      <c r="D21" s="20" t="s">
        <v>88</v>
      </c>
      <c r="E21" s="169">
        <v>21</v>
      </c>
      <c r="F21" s="21"/>
      <c r="G21" s="33">
        <f t="shared" ref="G21" si="4">ROUND((E21*F21),2)</f>
        <v>0</v>
      </c>
    </row>
    <row r="22" spans="1:9" ht="30" customHeight="1" thickBot="1" x14ac:dyDescent="0.3">
      <c r="A22" s="43" t="s">
        <v>7</v>
      </c>
      <c r="B22" s="126" t="s">
        <v>152</v>
      </c>
      <c r="C22" s="73" t="s">
        <v>146</v>
      </c>
      <c r="D22" s="74" t="s">
        <v>88</v>
      </c>
      <c r="E22" s="170">
        <v>11</v>
      </c>
      <c r="F22" s="75"/>
      <c r="G22" s="39">
        <f t="shared" si="0"/>
        <v>0</v>
      </c>
      <c r="H22" s="27" t="s">
        <v>10</v>
      </c>
      <c r="I22" s="28">
        <f>ROUND(SUM(G5:G22),2)</f>
        <v>0</v>
      </c>
    </row>
    <row r="23" spans="1:9" ht="30" customHeight="1" x14ac:dyDescent="0.25">
      <c r="A23" s="12" t="s">
        <v>19</v>
      </c>
      <c r="B23" s="124" t="s">
        <v>153</v>
      </c>
      <c r="C23" s="78" t="s">
        <v>162</v>
      </c>
      <c r="D23" s="79" t="s">
        <v>88</v>
      </c>
      <c r="E23" s="171">
        <v>3.38</v>
      </c>
      <c r="F23" s="16"/>
      <c r="G23" s="17">
        <f t="shared" si="0"/>
        <v>0</v>
      </c>
      <c r="H23" s="69"/>
      <c r="I23" s="70"/>
    </row>
    <row r="24" spans="1:9" ht="30" customHeight="1" x14ac:dyDescent="0.25">
      <c r="A24" s="29" t="s">
        <v>19</v>
      </c>
      <c r="B24" s="122" t="s">
        <v>168</v>
      </c>
      <c r="C24" s="116" t="s">
        <v>160</v>
      </c>
      <c r="D24" s="117" t="s">
        <v>11</v>
      </c>
      <c r="E24" s="172">
        <v>610</v>
      </c>
      <c r="F24" s="21"/>
      <c r="G24" s="33">
        <f t="shared" si="0"/>
        <v>0</v>
      </c>
      <c r="H24" s="71"/>
      <c r="I24" s="72"/>
    </row>
    <row r="25" spans="1:9" ht="30" customHeight="1" x14ac:dyDescent="0.25">
      <c r="A25" s="29" t="s">
        <v>19</v>
      </c>
      <c r="B25" s="123" t="s">
        <v>154</v>
      </c>
      <c r="C25" s="187" t="s">
        <v>161</v>
      </c>
      <c r="D25" s="20" t="s">
        <v>8</v>
      </c>
      <c r="E25" s="172">
        <v>61</v>
      </c>
      <c r="F25" s="21"/>
      <c r="G25" s="33">
        <f t="shared" si="0"/>
        <v>0</v>
      </c>
      <c r="H25" s="71"/>
      <c r="I25" s="72"/>
    </row>
    <row r="26" spans="1:9" ht="30" customHeight="1" x14ac:dyDescent="0.25">
      <c r="A26" s="29" t="s">
        <v>19</v>
      </c>
      <c r="B26" s="122" t="s">
        <v>169</v>
      </c>
      <c r="C26" s="77" t="s">
        <v>163</v>
      </c>
      <c r="D26" s="20" t="s">
        <v>88</v>
      </c>
      <c r="E26" s="172">
        <v>108</v>
      </c>
      <c r="F26" s="21"/>
      <c r="G26" s="33">
        <f t="shared" si="0"/>
        <v>0</v>
      </c>
      <c r="H26" s="71"/>
      <c r="I26" s="72"/>
    </row>
    <row r="27" spans="1:9" ht="30" customHeight="1" x14ac:dyDescent="0.25">
      <c r="A27" s="29" t="s">
        <v>19</v>
      </c>
      <c r="B27" s="123" t="s">
        <v>155</v>
      </c>
      <c r="C27" s="30" t="s">
        <v>164</v>
      </c>
      <c r="D27" s="20" t="s">
        <v>8</v>
      </c>
      <c r="E27" s="172">
        <v>374.9</v>
      </c>
      <c r="F27" s="21"/>
      <c r="G27" s="33">
        <f t="shared" si="0"/>
        <v>0</v>
      </c>
      <c r="H27" s="71"/>
      <c r="I27" s="72"/>
    </row>
    <row r="28" spans="1:9" ht="30" customHeight="1" x14ac:dyDescent="0.25">
      <c r="A28" s="29" t="s">
        <v>19</v>
      </c>
      <c r="B28" s="122" t="s">
        <v>170</v>
      </c>
      <c r="C28" s="30" t="s">
        <v>165</v>
      </c>
      <c r="D28" s="20" t="s">
        <v>11</v>
      </c>
      <c r="E28" s="172">
        <v>651</v>
      </c>
      <c r="F28" s="21"/>
      <c r="G28" s="33">
        <f t="shared" si="0"/>
        <v>0</v>
      </c>
      <c r="H28" s="71"/>
      <c r="I28" s="72"/>
    </row>
    <row r="29" spans="1:9" ht="30" customHeight="1" thickBot="1" x14ac:dyDescent="0.3">
      <c r="A29" s="29" t="s">
        <v>19</v>
      </c>
      <c r="B29" s="123" t="s">
        <v>156</v>
      </c>
      <c r="C29" s="77" t="s">
        <v>166</v>
      </c>
      <c r="D29" s="20" t="s">
        <v>8</v>
      </c>
      <c r="E29" s="172">
        <v>49</v>
      </c>
      <c r="F29" s="21"/>
      <c r="G29" s="33">
        <f t="shared" si="0"/>
        <v>0</v>
      </c>
      <c r="H29" s="71"/>
      <c r="I29" s="72"/>
    </row>
    <row r="30" spans="1:9" ht="30" customHeight="1" thickBot="1" x14ac:dyDescent="0.3">
      <c r="A30" s="43" t="s">
        <v>19</v>
      </c>
      <c r="B30" s="122" t="s">
        <v>171</v>
      </c>
      <c r="C30" s="37" t="s">
        <v>167</v>
      </c>
      <c r="D30" s="74" t="s">
        <v>8</v>
      </c>
      <c r="E30" s="170">
        <v>920</v>
      </c>
      <c r="F30" s="75"/>
      <c r="G30" s="39">
        <f t="shared" ref="G30:G60" si="5">ROUND((E30*F30),2)</f>
        <v>0</v>
      </c>
      <c r="H30" s="27" t="s">
        <v>13</v>
      </c>
      <c r="I30" s="28">
        <f>ROUND(SUM(G23:G30),2)</f>
        <v>0</v>
      </c>
    </row>
    <row r="31" spans="1:9" ht="30" customHeight="1" x14ac:dyDescent="0.25">
      <c r="A31" s="12" t="s">
        <v>20</v>
      </c>
      <c r="B31" s="124" t="s">
        <v>103</v>
      </c>
      <c r="C31" s="40" t="s">
        <v>120</v>
      </c>
      <c r="D31" s="79" t="s">
        <v>12</v>
      </c>
      <c r="E31" s="171">
        <v>128</v>
      </c>
      <c r="F31" s="16"/>
      <c r="G31" s="17">
        <f t="shared" si="5"/>
        <v>0</v>
      </c>
      <c r="H31" s="71"/>
      <c r="I31" s="72"/>
    </row>
    <row r="32" spans="1:9" ht="30" customHeight="1" x14ac:dyDescent="0.25">
      <c r="A32" s="188" t="s">
        <v>20</v>
      </c>
      <c r="B32" s="122" t="s">
        <v>104</v>
      </c>
      <c r="C32" s="19" t="s">
        <v>177</v>
      </c>
      <c r="D32" s="20" t="s">
        <v>11</v>
      </c>
      <c r="E32" s="169">
        <v>100</v>
      </c>
      <c r="F32" s="24"/>
      <c r="G32" s="22">
        <f t="shared" si="5"/>
        <v>0</v>
      </c>
      <c r="H32" s="71"/>
      <c r="I32" s="72"/>
    </row>
    <row r="33" spans="1:9" ht="30" customHeight="1" x14ac:dyDescent="0.25">
      <c r="A33" s="188" t="s">
        <v>20</v>
      </c>
      <c r="B33" s="122" t="s">
        <v>105</v>
      </c>
      <c r="C33" s="19" t="s">
        <v>183</v>
      </c>
      <c r="D33" s="74" t="s">
        <v>8</v>
      </c>
      <c r="E33" s="169">
        <v>25</v>
      </c>
      <c r="F33" s="24"/>
      <c r="G33" s="22">
        <f t="shared" si="5"/>
        <v>0</v>
      </c>
      <c r="H33" s="71"/>
      <c r="I33" s="72"/>
    </row>
    <row r="34" spans="1:9" ht="30" customHeight="1" x14ac:dyDescent="0.25">
      <c r="A34" s="188" t="s">
        <v>20</v>
      </c>
      <c r="B34" s="122" t="s">
        <v>106</v>
      </c>
      <c r="C34" s="19" t="s">
        <v>178</v>
      </c>
      <c r="D34" s="23" t="s">
        <v>8</v>
      </c>
      <c r="E34" s="169">
        <v>6.4</v>
      </c>
      <c r="F34" s="24"/>
      <c r="G34" s="22">
        <f t="shared" si="5"/>
        <v>0</v>
      </c>
      <c r="H34" s="71"/>
      <c r="I34" s="72"/>
    </row>
    <row r="35" spans="1:9" ht="30" customHeight="1" x14ac:dyDescent="0.25">
      <c r="A35" s="188" t="s">
        <v>20</v>
      </c>
      <c r="B35" s="122" t="s">
        <v>107</v>
      </c>
      <c r="C35" s="19" t="s">
        <v>42</v>
      </c>
      <c r="D35" s="23" t="s">
        <v>8</v>
      </c>
      <c r="E35" s="169">
        <v>85.17</v>
      </c>
      <c r="F35" s="24"/>
      <c r="G35" s="22">
        <f t="shared" si="5"/>
        <v>0</v>
      </c>
      <c r="H35" s="71"/>
      <c r="I35" s="72"/>
    </row>
    <row r="36" spans="1:9" ht="30" customHeight="1" x14ac:dyDescent="0.25">
      <c r="A36" s="188" t="s">
        <v>20</v>
      </c>
      <c r="B36" s="122" t="s">
        <v>108</v>
      </c>
      <c r="C36" s="19" t="s">
        <v>179</v>
      </c>
      <c r="D36" s="20" t="s">
        <v>180</v>
      </c>
      <c r="E36" s="169">
        <v>14812.9</v>
      </c>
      <c r="F36" s="24"/>
      <c r="G36" s="22">
        <f t="shared" si="5"/>
        <v>0</v>
      </c>
      <c r="H36" s="71"/>
      <c r="I36" s="72"/>
    </row>
    <row r="37" spans="1:9" ht="30" customHeight="1" x14ac:dyDescent="0.25">
      <c r="A37" s="188" t="s">
        <v>20</v>
      </c>
      <c r="B37" s="122" t="s">
        <v>109</v>
      </c>
      <c r="C37" s="19" t="s">
        <v>184</v>
      </c>
      <c r="D37" s="20" t="s">
        <v>180</v>
      </c>
      <c r="E37" s="169">
        <v>2857</v>
      </c>
      <c r="F37" s="24"/>
      <c r="G37" s="22">
        <f t="shared" si="5"/>
        <v>0</v>
      </c>
      <c r="H37" s="71"/>
      <c r="I37" s="72"/>
    </row>
    <row r="38" spans="1:9" ht="30" customHeight="1" x14ac:dyDescent="0.25">
      <c r="A38" s="188" t="s">
        <v>20</v>
      </c>
      <c r="B38" s="122" t="s">
        <v>110</v>
      </c>
      <c r="C38" s="19" t="s">
        <v>185</v>
      </c>
      <c r="D38" s="20" t="s">
        <v>11</v>
      </c>
      <c r="E38" s="169">
        <v>85.17</v>
      </c>
      <c r="F38" s="24"/>
      <c r="G38" s="22">
        <f t="shared" si="5"/>
        <v>0</v>
      </c>
      <c r="H38" s="71"/>
      <c r="I38" s="72"/>
    </row>
    <row r="39" spans="1:9" ht="30" customHeight="1" x14ac:dyDescent="0.25">
      <c r="A39" s="188" t="s">
        <v>20</v>
      </c>
      <c r="B39" s="122" t="s">
        <v>172</v>
      </c>
      <c r="C39" s="19" t="s">
        <v>181</v>
      </c>
      <c r="D39" s="20" t="s">
        <v>11</v>
      </c>
      <c r="E39" s="173">
        <v>218</v>
      </c>
      <c r="F39" s="24"/>
      <c r="G39" s="22">
        <f t="shared" si="5"/>
        <v>0</v>
      </c>
      <c r="H39" s="71"/>
      <c r="I39" s="72"/>
    </row>
    <row r="40" spans="1:9" ht="30" customHeight="1" x14ac:dyDescent="0.25">
      <c r="A40" s="188" t="s">
        <v>20</v>
      </c>
      <c r="B40" s="122" t="s">
        <v>173</v>
      </c>
      <c r="C40" s="42" t="s">
        <v>182</v>
      </c>
      <c r="D40" s="36" t="s">
        <v>11</v>
      </c>
      <c r="E40" s="173">
        <v>218</v>
      </c>
      <c r="F40" s="24"/>
      <c r="G40" s="22">
        <f t="shared" si="5"/>
        <v>0</v>
      </c>
      <c r="H40" s="71"/>
      <c r="I40" s="72"/>
    </row>
    <row r="41" spans="1:9" ht="30" customHeight="1" x14ac:dyDescent="0.25">
      <c r="A41" s="188" t="s">
        <v>20</v>
      </c>
      <c r="B41" s="122" t="s">
        <v>174</v>
      </c>
      <c r="C41" s="30" t="s">
        <v>43</v>
      </c>
      <c r="D41" s="20" t="s">
        <v>8</v>
      </c>
      <c r="E41" s="173">
        <v>522</v>
      </c>
      <c r="F41" s="24"/>
      <c r="G41" s="22">
        <f t="shared" si="5"/>
        <v>0</v>
      </c>
      <c r="H41" s="71"/>
      <c r="I41" s="72"/>
    </row>
    <row r="42" spans="1:9" ht="30" customHeight="1" x14ac:dyDescent="0.25">
      <c r="A42" s="188" t="s">
        <v>20</v>
      </c>
      <c r="B42" s="122" t="s">
        <v>175</v>
      </c>
      <c r="C42" s="30" t="s">
        <v>44</v>
      </c>
      <c r="D42" s="36" t="s">
        <v>11</v>
      </c>
      <c r="E42" s="173">
        <v>118</v>
      </c>
      <c r="F42" s="24"/>
      <c r="G42" s="22">
        <f t="shared" si="5"/>
        <v>0</v>
      </c>
      <c r="H42" s="71"/>
      <c r="I42" s="72"/>
    </row>
    <row r="43" spans="1:9" ht="30" customHeight="1" x14ac:dyDescent="0.25">
      <c r="A43" s="18" t="s">
        <v>20</v>
      </c>
      <c r="B43" s="122" t="s">
        <v>176</v>
      </c>
      <c r="C43" s="30" t="s">
        <v>186</v>
      </c>
      <c r="D43" s="23" t="s">
        <v>11</v>
      </c>
      <c r="E43" s="173">
        <v>39.9</v>
      </c>
      <c r="F43" s="24"/>
      <c r="G43" s="22">
        <f t="shared" ref="G43:G44" si="6">ROUND((E43*F43),2)</f>
        <v>0</v>
      </c>
      <c r="H43" s="71"/>
      <c r="I43" s="72"/>
    </row>
    <row r="44" spans="1:9" ht="30" customHeight="1" x14ac:dyDescent="0.25">
      <c r="A44" s="18" t="s">
        <v>20</v>
      </c>
      <c r="B44" s="122" t="s">
        <v>216</v>
      </c>
      <c r="C44" s="30" t="s">
        <v>45</v>
      </c>
      <c r="D44" s="23" t="s">
        <v>9</v>
      </c>
      <c r="E44" s="173">
        <v>4</v>
      </c>
      <c r="F44" s="24"/>
      <c r="G44" s="22">
        <f t="shared" si="6"/>
        <v>0</v>
      </c>
      <c r="H44" s="71"/>
      <c r="I44" s="72"/>
    </row>
    <row r="45" spans="1:9" ht="30" customHeight="1" x14ac:dyDescent="0.25">
      <c r="A45" s="18" t="s">
        <v>20</v>
      </c>
      <c r="B45" s="122" t="s">
        <v>188</v>
      </c>
      <c r="C45" s="30" t="s">
        <v>187</v>
      </c>
      <c r="D45" s="23" t="s">
        <v>8</v>
      </c>
      <c r="E45" s="173">
        <v>0.34</v>
      </c>
      <c r="F45" s="24"/>
      <c r="G45" s="22">
        <f t="shared" si="5"/>
        <v>0</v>
      </c>
      <c r="H45" s="71"/>
      <c r="I45" s="72"/>
    </row>
    <row r="46" spans="1:9" ht="30" customHeight="1" x14ac:dyDescent="0.25">
      <c r="A46" s="18" t="s">
        <v>20</v>
      </c>
      <c r="B46" s="122" t="s">
        <v>189</v>
      </c>
      <c r="C46" s="30" t="s">
        <v>46</v>
      </c>
      <c r="D46" s="20" t="s">
        <v>9</v>
      </c>
      <c r="E46" s="173">
        <v>18</v>
      </c>
      <c r="F46" s="24"/>
      <c r="G46" s="22">
        <f t="shared" si="5"/>
        <v>0</v>
      </c>
      <c r="H46" s="71"/>
      <c r="I46" s="72"/>
    </row>
    <row r="47" spans="1:9" ht="30" customHeight="1" x14ac:dyDescent="0.25">
      <c r="A47" s="188" t="s">
        <v>20</v>
      </c>
      <c r="B47" s="122" t="s">
        <v>191</v>
      </c>
      <c r="C47" s="30" t="s">
        <v>190</v>
      </c>
      <c r="D47" s="23" t="s">
        <v>8</v>
      </c>
      <c r="E47" s="173">
        <v>1.6</v>
      </c>
      <c r="F47" s="24"/>
      <c r="G47" s="22">
        <f t="shared" si="5"/>
        <v>0</v>
      </c>
      <c r="H47" s="71"/>
      <c r="I47" s="72"/>
    </row>
    <row r="48" spans="1:9" ht="30" customHeight="1" x14ac:dyDescent="0.25">
      <c r="A48" s="188" t="s">
        <v>20</v>
      </c>
      <c r="B48" s="122" t="s">
        <v>192</v>
      </c>
      <c r="C48" s="19" t="s">
        <v>193</v>
      </c>
      <c r="D48" s="20" t="s">
        <v>8</v>
      </c>
      <c r="E48" s="173">
        <v>3.9</v>
      </c>
      <c r="F48" s="24"/>
      <c r="G48" s="22">
        <f t="shared" si="5"/>
        <v>0</v>
      </c>
      <c r="H48" s="71"/>
      <c r="I48" s="72"/>
    </row>
    <row r="49" spans="1:9" ht="30" customHeight="1" x14ac:dyDescent="0.25">
      <c r="A49" s="188" t="s">
        <v>20</v>
      </c>
      <c r="B49" s="122" t="s">
        <v>194</v>
      </c>
      <c r="C49" s="19" t="s">
        <v>196</v>
      </c>
      <c r="D49" s="20" t="s">
        <v>8</v>
      </c>
      <c r="E49" s="189">
        <v>2.3250000000000002</v>
      </c>
      <c r="F49" s="24"/>
      <c r="G49" s="22">
        <f t="shared" si="5"/>
        <v>0</v>
      </c>
      <c r="H49" s="71"/>
      <c r="I49" s="72"/>
    </row>
    <row r="50" spans="1:9" ht="30" customHeight="1" x14ac:dyDescent="0.25">
      <c r="A50" s="188" t="s">
        <v>20</v>
      </c>
      <c r="B50" s="122" t="s">
        <v>195</v>
      </c>
      <c r="C50" s="19" t="s">
        <v>179</v>
      </c>
      <c r="D50" s="20" t="s">
        <v>180</v>
      </c>
      <c r="E50" s="173">
        <v>255.75</v>
      </c>
      <c r="F50" s="24"/>
      <c r="G50" s="22">
        <f t="shared" si="5"/>
        <v>0</v>
      </c>
      <c r="H50" s="71"/>
      <c r="I50" s="72"/>
    </row>
    <row r="51" spans="1:9" ht="30" customHeight="1" x14ac:dyDescent="0.25">
      <c r="A51" s="188" t="s">
        <v>20</v>
      </c>
      <c r="B51" s="122" t="s">
        <v>197</v>
      </c>
      <c r="C51" s="19" t="s">
        <v>181</v>
      </c>
      <c r="D51" s="20" t="s">
        <v>11</v>
      </c>
      <c r="E51" s="173">
        <v>90</v>
      </c>
      <c r="F51" s="24"/>
      <c r="G51" s="22">
        <f t="shared" si="5"/>
        <v>0</v>
      </c>
      <c r="H51" s="71"/>
      <c r="I51" s="72"/>
    </row>
    <row r="52" spans="1:9" ht="30" customHeight="1" x14ac:dyDescent="0.25">
      <c r="A52" s="18" t="s">
        <v>20</v>
      </c>
      <c r="B52" s="122" t="s">
        <v>217</v>
      </c>
      <c r="C52" s="30" t="s">
        <v>47</v>
      </c>
      <c r="D52" s="20" t="s">
        <v>8</v>
      </c>
      <c r="E52" s="173">
        <v>5.4</v>
      </c>
      <c r="F52" s="24"/>
      <c r="G52" s="22">
        <f t="shared" si="5"/>
        <v>0</v>
      </c>
      <c r="H52" s="71"/>
      <c r="I52" s="72"/>
    </row>
    <row r="53" spans="1:9" ht="30" customHeight="1" x14ac:dyDescent="0.25">
      <c r="A53" s="188" t="s">
        <v>20</v>
      </c>
      <c r="B53" s="122" t="s">
        <v>218</v>
      </c>
      <c r="C53" s="19" t="s">
        <v>181</v>
      </c>
      <c r="D53" s="20" t="s">
        <v>11</v>
      </c>
      <c r="E53" s="173">
        <v>108</v>
      </c>
      <c r="F53" s="24"/>
      <c r="G53" s="22">
        <f t="shared" ref="G53" si="7">ROUND((E53*F53),2)</f>
        <v>0</v>
      </c>
      <c r="H53" s="71"/>
      <c r="I53" s="72"/>
    </row>
    <row r="54" spans="1:9" ht="30" customHeight="1" x14ac:dyDescent="0.25">
      <c r="A54" s="18" t="s">
        <v>20</v>
      </c>
      <c r="B54" s="122" t="s">
        <v>198</v>
      </c>
      <c r="C54" s="30" t="s">
        <v>48</v>
      </c>
      <c r="D54" s="20" t="s">
        <v>11</v>
      </c>
      <c r="E54" s="173">
        <v>141.5</v>
      </c>
      <c r="F54" s="24"/>
      <c r="G54" s="22">
        <f t="shared" si="5"/>
        <v>0</v>
      </c>
      <c r="H54" s="71"/>
      <c r="I54" s="72"/>
    </row>
    <row r="55" spans="1:9" s="34" customFormat="1" ht="30" customHeight="1" x14ac:dyDescent="0.25">
      <c r="A55" s="188" t="s">
        <v>20</v>
      </c>
      <c r="B55" s="122" t="s">
        <v>199</v>
      </c>
      <c r="C55" s="30" t="s">
        <v>201</v>
      </c>
      <c r="D55" s="20" t="s">
        <v>11</v>
      </c>
      <c r="E55" s="174">
        <v>108</v>
      </c>
      <c r="F55" s="193"/>
      <c r="G55" s="22">
        <f t="shared" si="5"/>
        <v>0</v>
      </c>
      <c r="H55" s="52"/>
      <c r="I55" s="35"/>
    </row>
    <row r="56" spans="1:9" s="34" customFormat="1" ht="30" customHeight="1" x14ac:dyDescent="0.25">
      <c r="A56" s="188" t="s">
        <v>20</v>
      </c>
      <c r="B56" s="122" t="s">
        <v>200</v>
      </c>
      <c r="C56" s="30" t="s">
        <v>203</v>
      </c>
      <c r="D56" s="20" t="s">
        <v>8</v>
      </c>
      <c r="E56" s="174">
        <v>9.5</v>
      </c>
      <c r="F56" s="193"/>
      <c r="G56" s="22">
        <f t="shared" si="5"/>
        <v>0</v>
      </c>
      <c r="H56" s="52"/>
      <c r="I56" s="35"/>
    </row>
    <row r="57" spans="1:9" s="34" customFormat="1" ht="30" customHeight="1" x14ac:dyDescent="0.25">
      <c r="A57" s="188" t="s">
        <v>20</v>
      </c>
      <c r="B57" s="122" t="s">
        <v>202</v>
      </c>
      <c r="C57" s="30" t="s">
        <v>205</v>
      </c>
      <c r="D57" s="20" t="s">
        <v>8</v>
      </c>
      <c r="E57" s="174">
        <v>16</v>
      </c>
      <c r="F57" s="193"/>
      <c r="G57" s="22">
        <f t="shared" si="5"/>
        <v>0</v>
      </c>
      <c r="H57" s="52"/>
      <c r="I57" s="35"/>
    </row>
    <row r="58" spans="1:9" s="34" customFormat="1" ht="30" customHeight="1" x14ac:dyDescent="0.25">
      <c r="A58" s="188" t="s">
        <v>20</v>
      </c>
      <c r="B58" s="122" t="s">
        <v>204</v>
      </c>
      <c r="C58" s="30" t="s">
        <v>207</v>
      </c>
      <c r="D58" s="20" t="s">
        <v>11</v>
      </c>
      <c r="E58" s="174">
        <v>5.28</v>
      </c>
      <c r="F58" s="193"/>
      <c r="G58" s="22">
        <f t="shared" si="5"/>
        <v>0</v>
      </c>
      <c r="H58" s="52"/>
      <c r="I58" s="35"/>
    </row>
    <row r="59" spans="1:9" s="34" customFormat="1" ht="30" customHeight="1" x14ac:dyDescent="0.25">
      <c r="A59" s="188" t="s">
        <v>20</v>
      </c>
      <c r="B59" s="122" t="s">
        <v>206</v>
      </c>
      <c r="C59" s="30" t="s">
        <v>209</v>
      </c>
      <c r="D59" s="20" t="s">
        <v>11</v>
      </c>
      <c r="E59" s="174">
        <v>81</v>
      </c>
      <c r="F59" s="193"/>
      <c r="G59" s="22">
        <f t="shared" si="5"/>
        <v>0</v>
      </c>
      <c r="H59" s="52"/>
      <c r="I59" s="35"/>
    </row>
    <row r="60" spans="1:9" s="34" customFormat="1" ht="30" customHeight="1" x14ac:dyDescent="0.25">
      <c r="A60" s="188" t="s">
        <v>20</v>
      </c>
      <c r="B60" s="122" t="s">
        <v>208</v>
      </c>
      <c r="C60" s="30" t="s">
        <v>213</v>
      </c>
      <c r="D60" s="20" t="s">
        <v>11</v>
      </c>
      <c r="E60" s="174">
        <v>81</v>
      </c>
      <c r="F60" s="193"/>
      <c r="G60" s="22">
        <f t="shared" si="5"/>
        <v>0</v>
      </c>
      <c r="H60" s="52"/>
      <c r="I60" s="35"/>
    </row>
    <row r="61" spans="1:9" s="34" customFormat="1" ht="30" customHeight="1" x14ac:dyDescent="0.25">
      <c r="A61" s="18" t="s">
        <v>20</v>
      </c>
      <c r="B61" s="122" t="s">
        <v>210</v>
      </c>
      <c r="C61" s="30" t="s">
        <v>211</v>
      </c>
      <c r="D61" s="20" t="s">
        <v>11</v>
      </c>
      <c r="E61" s="174">
        <v>81</v>
      </c>
      <c r="F61" s="32"/>
      <c r="G61" s="33">
        <f t="shared" ref="G61:G79" si="8">ROUND((E61*F61),2)</f>
        <v>0</v>
      </c>
      <c r="H61" s="52"/>
      <c r="I61" s="35"/>
    </row>
    <row r="62" spans="1:9" s="34" customFormat="1" ht="30" customHeight="1" x14ac:dyDescent="0.25">
      <c r="A62" s="188" t="s">
        <v>20</v>
      </c>
      <c r="B62" s="122" t="s">
        <v>219</v>
      </c>
      <c r="C62" s="30" t="s">
        <v>212</v>
      </c>
      <c r="D62" s="20" t="s">
        <v>11</v>
      </c>
      <c r="E62" s="174">
        <v>81</v>
      </c>
      <c r="F62" s="193"/>
      <c r="G62" s="22">
        <f t="shared" si="8"/>
        <v>0</v>
      </c>
      <c r="H62" s="52"/>
      <c r="I62" s="35"/>
    </row>
    <row r="63" spans="1:9" s="34" customFormat="1" ht="30" customHeight="1" x14ac:dyDescent="0.25">
      <c r="A63" s="18" t="s">
        <v>20</v>
      </c>
      <c r="B63" s="122" t="s">
        <v>220</v>
      </c>
      <c r="C63" s="30" t="s">
        <v>214</v>
      </c>
      <c r="D63" s="20" t="s">
        <v>11</v>
      </c>
      <c r="E63" s="174">
        <v>108</v>
      </c>
      <c r="F63" s="32"/>
      <c r="G63" s="33">
        <f t="shared" ref="G63" si="9">ROUND((E63*F63),2)</f>
        <v>0</v>
      </c>
      <c r="H63" s="52"/>
      <c r="I63" s="35"/>
    </row>
    <row r="64" spans="1:9" s="34" customFormat="1" ht="30" customHeight="1" thickBot="1" x14ac:dyDescent="0.3">
      <c r="A64" s="18" t="s">
        <v>20</v>
      </c>
      <c r="B64" s="122" t="s">
        <v>221</v>
      </c>
      <c r="C64" s="19" t="s">
        <v>181</v>
      </c>
      <c r="D64" s="20" t="s">
        <v>11</v>
      </c>
      <c r="E64" s="173">
        <v>95</v>
      </c>
      <c r="F64" s="32"/>
      <c r="G64" s="33">
        <f t="shared" si="8"/>
        <v>0</v>
      </c>
      <c r="H64" s="52"/>
      <c r="I64" s="35"/>
    </row>
    <row r="65" spans="1:9" s="34" customFormat="1" ht="30" customHeight="1" thickBot="1" x14ac:dyDescent="0.3">
      <c r="A65" s="25" t="s">
        <v>20</v>
      </c>
      <c r="B65" s="122" t="s">
        <v>222</v>
      </c>
      <c r="C65" s="37" t="s">
        <v>215</v>
      </c>
      <c r="D65" s="140" t="s">
        <v>11</v>
      </c>
      <c r="E65" s="177">
        <v>95</v>
      </c>
      <c r="F65" s="45"/>
      <c r="G65" s="26">
        <f t="shared" si="8"/>
        <v>0</v>
      </c>
      <c r="H65" s="46" t="s">
        <v>14</v>
      </c>
      <c r="I65" s="28">
        <f>ROUND(SUM(G31:G65),2)</f>
        <v>0</v>
      </c>
    </row>
    <row r="66" spans="1:9" s="34" customFormat="1" ht="30" customHeight="1" x14ac:dyDescent="0.25">
      <c r="A66" s="12" t="s">
        <v>21</v>
      </c>
      <c r="B66" s="121" t="s">
        <v>96</v>
      </c>
      <c r="C66" s="13" t="s">
        <v>119</v>
      </c>
      <c r="D66" s="14" t="s">
        <v>12</v>
      </c>
      <c r="E66" s="176">
        <v>360</v>
      </c>
      <c r="F66" s="41"/>
      <c r="G66" s="17">
        <f t="shared" si="8"/>
        <v>0</v>
      </c>
      <c r="H66" s="47"/>
    </row>
    <row r="67" spans="1:9" s="34" customFormat="1" ht="30" customHeight="1" x14ac:dyDescent="0.25">
      <c r="A67" s="188" t="s">
        <v>21</v>
      </c>
      <c r="B67" s="131" t="s">
        <v>111</v>
      </c>
      <c r="C67" s="19" t="s">
        <v>177</v>
      </c>
      <c r="D67" s="20" t="s">
        <v>11</v>
      </c>
      <c r="E67" s="169">
        <v>108.31</v>
      </c>
      <c r="F67" s="193"/>
      <c r="G67" s="22">
        <f t="shared" si="8"/>
        <v>0</v>
      </c>
      <c r="H67" s="194"/>
    </row>
    <row r="68" spans="1:9" s="34" customFormat="1" ht="30" customHeight="1" x14ac:dyDescent="0.25">
      <c r="A68" s="188" t="s">
        <v>21</v>
      </c>
      <c r="B68" s="131" t="s">
        <v>112</v>
      </c>
      <c r="C68" s="19" t="s">
        <v>227</v>
      </c>
      <c r="D68" s="74" t="s">
        <v>8</v>
      </c>
      <c r="E68" s="169">
        <v>18.7</v>
      </c>
      <c r="F68" s="193"/>
      <c r="G68" s="22">
        <f t="shared" si="8"/>
        <v>0</v>
      </c>
      <c r="H68" s="194"/>
    </row>
    <row r="69" spans="1:9" s="34" customFormat="1" ht="30" customHeight="1" x14ac:dyDescent="0.25">
      <c r="A69" s="188" t="s">
        <v>21</v>
      </c>
      <c r="B69" s="131" t="s">
        <v>113</v>
      </c>
      <c r="C69" s="19" t="s">
        <v>228</v>
      </c>
      <c r="D69" s="23" t="s">
        <v>8</v>
      </c>
      <c r="E69" s="169">
        <v>5.36</v>
      </c>
      <c r="F69" s="193"/>
      <c r="G69" s="22">
        <f t="shared" si="8"/>
        <v>0</v>
      </c>
      <c r="H69" s="194"/>
    </row>
    <row r="70" spans="1:9" s="34" customFormat="1" ht="30" customHeight="1" x14ac:dyDescent="0.25">
      <c r="A70" s="188" t="s">
        <v>21</v>
      </c>
      <c r="B70" s="131" t="s">
        <v>114</v>
      </c>
      <c r="C70" s="19" t="s">
        <v>223</v>
      </c>
      <c r="D70" s="23" t="s">
        <v>8</v>
      </c>
      <c r="E70" s="169">
        <v>55.6</v>
      </c>
      <c r="F70" s="193"/>
      <c r="G70" s="22">
        <f t="shared" si="8"/>
        <v>0</v>
      </c>
      <c r="H70" s="194"/>
    </row>
    <row r="71" spans="1:9" s="34" customFormat="1" ht="30" customHeight="1" x14ac:dyDescent="0.25">
      <c r="A71" s="188" t="s">
        <v>21</v>
      </c>
      <c r="B71" s="131" t="s">
        <v>224</v>
      </c>
      <c r="C71" s="19" t="s">
        <v>179</v>
      </c>
      <c r="D71" s="20" t="s">
        <v>180</v>
      </c>
      <c r="E71" s="169">
        <v>8674.6</v>
      </c>
      <c r="F71" s="193"/>
      <c r="G71" s="22">
        <f t="shared" si="8"/>
        <v>0</v>
      </c>
      <c r="H71" s="194"/>
    </row>
    <row r="72" spans="1:9" s="34" customFormat="1" ht="30" customHeight="1" x14ac:dyDescent="0.25">
      <c r="A72" s="188" t="s">
        <v>21</v>
      </c>
      <c r="B72" s="131" t="s">
        <v>225</v>
      </c>
      <c r="C72" s="19" t="s">
        <v>229</v>
      </c>
      <c r="D72" s="23" t="s">
        <v>8</v>
      </c>
      <c r="E72" s="169">
        <v>84.19</v>
      </c>
      <c r="F72" s="193"/>
      <c r="G72" s="22">
        <f t="shared" si="8"/>
        <v>0</v>
      </c>
      <c r="H72" s="194"/>
    </row>
    <row r="73" spans="1:9" s="34" customFormat="1" ht="30" customHeight="1" x14ac:dyDescent="0.25">
      <c r="A73" s="188" t="s">
        <v>21</v>
      </c>
      <c r="B73" s="131" t="s">
        <v>226</v>
      </c>
      <c r="C73" s="19" t="s">
        <v>179</v>
      </c>
      <c r="D73" s="20" t="s">
        <v>180</v>
      </c>
      <c r="E73" s="169">
        <v>7505.1</v>
      </c>
      <c r="F73" s="193"/>
      <c r="G73" s="22">
        <f t="shared" si="8"/>
        <v>0</v>
      </c>
      <c r="H73" s="194"/>
    </row>
    <row r="74" spans="1:9" s="34" customFormat="1" ht="30" customHeight="1" x14ac:dyDescent="0.25">
      <c r="A74" s="29" t="s">
        <v>21</v>
      </c>
      <c r="B74" s="131" t="s">
        <v>231</v>
      </c>
      <c r="C74" s="42" t="s">
        <v>230</v>
      </c>
      <c r="D74" s="20" t="s">
        <v>180</v>
      </c>
      <c r="E74" s="141">
        <v>272.56</v>
      </c>
      <c r="F74" s="32"/>
      <c r="G74" s="33">
        <f t="shared" si="8"/>
        <v>0</v>
      </c>
      <c r="H74" s="47"/>
    </row>
    <row r="75" spans="1:9" s="34" customFormat="1" ht="30" customHeight="1" x14ac:dyDescent="0.25">
      <c r="A75" s="188" t="s">
        <v>21</v>
      </c>
      <c r="B75" s="131" t="s">
        <v>233</v>
      </c>
      <c r="C75" s="42" t="s">
        <v>232</v>
      </c>
      <c r="D75" s="36" t="s">
        <v>8</v>
      </c>
      <c r="E75" s="174">
        <v>21.38</v>
      </c>
      <c r="F75" s="193"/>
      <c r="G75" s="22">
        <f t="shared" si="8"/>
        <v>0</v>
      </c>
      <c r="H75" s="194"/>
    </row>
    <row r="76" spans="1:9" s="34" customFormat="1" ht="30" customHeight="1" x14ac:dyDescent="0.25">
      <c r="A76" s="188" t="s">
        <v>21</v>
      </c>
      <c r="B76" s="131" t="s">
        <v>235</v>
      </c>
      <c r="C76" s="19" t="s">
        <v>179</v>
      </c>
      <c r="D76" s="36" t="s">
        <v>180</v>
      </c>
      <c r="E76" s="174">
        <v>1988.7</v>
      </c>
      <c r="F76" s="193"/>
      <c r="G76" s="22">
        <f t="shared" si="8"/>
        <v>0</v>
      </c>
      <c r="H76" s="194"/>
    </row>
    <row r="77" spans="1:9" s="34" customFormat="1" ht="30" customHeight="1" x14ac:dyDescent="0.25">
      <c r="A77" s="188" t="s">
        <v>21</v>
      </c>
      <c r="B77" s="219" t="s">
        <v>236</v>
      </c>
      <c r="C77" s="19" t="s">
        <v>181</v>
      </c>
      <c r="D77" s="36" t="s">
        <v>11</v>
      </c>
      <c r="E77" s="174">
        <v>360</v>
      </c>
      <c r="F77" s="193"/>
      <c r="G77" s="22">
        <f t="shared" si="8"/>
        <v>0</v>
      </c>
      <c r="H77" s="194"/>
    </row>
    <row r="78" spans="1:9" s="34" customFormat="1" ht="30" customHeight="1" x14ac:dyDescent="0.25">
      <c r="A78" s="188" t="s">
        <v>21</v>
      </c>
      <c r="B78" s="219" t="s">
        <v>237</v>
      </c>
      <c r="C78" s="42" t="s">
        <v>182</v>
      </c>
      <c r="D78" s="36" t="s">
        <v>11</v>
      </c>
      <c r="E78" s="174">
        <v>104</v>
      </c>
      <c r="F78" s="193"/>
      <c r="G78" s="22">
        <f t="shared" si="8"/>
        <v>0</v>
      </c>
      <c r="H78" s="194"/>
    </row>
    <row r="79" spans="1:9" s="34" customFormat="1" ht="30" customHeight="1" thickBot="1" x14ac:dyDescent="0.3">
      <c r="A79" s="188" t="s">
        <v>21</v>
      </c>
      <c r="B79" s="219" t="s">
        <v>239</v>
      </c>
      <c r="C79" s="42" t="s">
        <v>238</v>
      </c>
      <c r="D79" s="36" t="s">
        <v>11</v>
      </c>
      <c r="E79" s="174">
        <v>256</v>
      </c>
      <c r="F79" s="193"/>
      <c r="G79" s="22">
        <f t="shared" si="8"/>
        <v>0</v>
      </c>
      <c r="H79" s="194"/>
    </row>
    <row r="80" spans="1:9" s="34" customFormat="1" ht="30" customHeight="1" thickBot="1" x14ac:dyDescent="0.3">
      <c r="A80" s="43" t="s">
        <v>21</v>
      </c>
      <c r="B80" s="219" t="s">
        <v>240</v>
      </c>
      <c r="C80" s="154" t="s">
        <v>234</v>
      </c>
      <c r="D80" s="140" t="s">
        <v>8</v>
      </c>
      <c r="E80" s="177">
        <v>150</v>
      </c>
      <c r="F80" s="155"/>
      <c r="G80" s="118">
        <f t="shared" ref="G80" si="10">ROUND((E80*F80),2)</f>
        <v>0</v>
      </c>
      <c r="H80" s="46" t="s">
        <v>15</v>
      </c>
      <c r="I80" s="56">
        <f>ROUND(SUM(G66:G80),2)</f>
        <v>0</v>
      </c>
    </row>
    <row r="81" spans="1:14" s="34" customFormat="1" ht="30" customHeight="1" x14ac:dyDescent="0.25">
      <c r="A81" s="12" t="s">
        <v>22</v>
      </c>
      <c r="B81" s="196" t="s">
        <v>241</v>
      </c>
      <c r="C81" s="13" t="s">
        <v>51</v>
      </c>
      <c r="D81" s="14" t="s">
        <v>9</v>
      </c>
      <c r="E81" s="176">
        <v>24</v>
      </c>
      <c r="F81" s="41"/>
      <c r="G81" s="17">
        <f t="shared" ref="G81:G115" si="11">ROUND((E81*F81),2)</f>
        <v>0</v>
      </c>
    </row>
    <row r="82" spans="1:14" s="34" customFormat="1" ht="30" customHeight="1" x14ac:dyDescent="0.25">
      <c r="A82" s="18" t="s">
        <v>22</v>
      </c>
      <c r="B82" s="195" t="s">
        <v>242</v>
      </c>
      <c r="C82" s="42" t="s">
        <v>258</v>
      </c>
      <c r="D82" s="23" t="s">
        <v>9</v>
      </c>
      <c r="E82" s="174">
        <v>30</v>
      </c>
      <c r="F82" s="193"/>
      <c r="G82" s="22">
        <f t="shared" si="11"/>
        <v>0</v>
      </c>
      <c r="H82" s="52"/>
      <c r="I82" s="35"/>
      <c r="N82" s="53"/>
    </row>
    <row r="83" spans="1:14" s="34" customFormat="1" ht="30" customHeight="1" x14ac:dyDescent="0.25">
      <c r="A83" s="18" t="s">
        <v>22</v>
      </c>
      <c r="B83" s="195" t="s">
        <v>243</v>
      </c>
      <c r="C83" s="42" t="s">
        <v>259</v>
      </c>
      <c r="D83" s="23" t="s">
        <v>9</v>
      </c>
      <c r="E83" s="174">
        <v>155</v>
      </c>
      <c r="F83" s="193"/>
      <c r="G83" s="22">
        <f t="shared" ref="G83" si="12">ROUND((E83*F83),2)</f>
        <v>0</v>
      </c>
      <c r="H83" s="52"/>
      <c r="I83" s="35"/>
      <c r="N83" s="53"/>
    </row>
    <row r="84" spans="1:14" s="34" customFormat="1" ht="30" customHeight="1" x14ac:dyDescent="0.25">
      <c r="A84" s="18" t="s">
        <v>22</v>
      </c>
      <c r="B84" s="195" t="s">
        <v>244</v>
      </c>
      <c r="C84" s="42" t="s">
        <v>260</v>
      </c>
      <c r="D84" s="23" t="s">
        <v>18</v>
      </c>
      <c r="E84" s="174">
        <v>1</v>
      </c>
      <c r="F84" s="193"/>
      <c r="G84" s="22">
        <f t="shared" si="11"/>
        <v>0</v>
      </c>
      <c r="H84" s="52"/>
      <c r="I84" s="35"/>
      <c r="N84" s="53"/>
    </row>
    <row r="85" spans="1:14" s="34" customFormat="1" ht="30" customHeight="1" x14ac:dyDescent="0.25">
      <c r="A85" s="18" t="s">
        <v>22</v>
      </c>
      <c r="B85" s="195" t="s">
        <v>245</v>
      </c>
      <c r="C85" s="48" t="s">
        <v>52</v>
      </c>
      <c r="D85" s="36" t="s">
        <v>8</v>
      </c>
      <c r="E85" s="174">
        <v>163.78</v>
      </c>
      <c r="F85" s="193"/>
      <c r="G85" s="22">
        <f t="shared" ref="G85" si="13">ROUND((E85*F85),2)</f>
        <v>0</v>
      </c>
      <c r="H85" s="52"/>
      <c r="I85" s="35"/>
    </row>
    <row r="86" spans="1:14" s="34" customFormat="1" ht="30" customHeight="1" x14ac:dyDescent="0.25">
      <c r="A86" s="18" t="s">
        <v>22</v>
      </c>
      <c r="B86" s="195" t="s">
        <v>246</v>
      </c>
      <c r="C86" s="48" t="s">
        <v>179</v>
      </c>
      <c r="D86" s="36" t="s">
        <v>180</v>
      </c>
      <c r="E86" s="174">
        <v>48033.33</v>
      </c>
      <c r="F86" s="193"/>
      <c r="G86" s="22">
        <f t="shared" si="11"/>
        <v>0</v>
      </c>
      <c r="H86" s="52"/>
      <c r="I86" s="35"/>
    </row>
    <row r="87" spans="1:14" s="34" customFormat="1" ht="30" customHeight="1" x14ac:dyDescent="0.25">
      <c r="A87" s="18" t="s">
        <v>22</v>
      </c>
      <c r="B87" s="195" t="s">
        <v>247</v>
      </c>
      <c r="C87" s="48" t="s">
        <v>261</v>
      </c>
      <c r="D87" s="36" t="s">
        <v>9</v>
      </c>
      <c r="E87" s="174">
        <v>38</v>
      </c>
      <c r="F87" s="193"/>
      <c r="G87" s="22">
        <f t="shared" ref="G87:G90" si="14">ROUND((E87*F87),2)</f>
        <v>0</v>
      </c>
      <c r="H87" s="52"/>
      <c r="I87" s="35"/>
    </row>
    <row r="88" spans="1:14" s="34" customFormat="1" ht="30" customHeight="1" x14ac:dyDescent="0.25">
      <c r="A88" s="18" t="s">
        <v>22</v>
      </c>
      <c r="B88" s="195" t="s">
        <v>248</v>
      </c>
      <c r="C88" s="48" t="s">
        <v>262</v>
      </c>
      <c r="D88" s="36" t="s">
        <v>12</v>
      </c>
      <c r="E88" s="174">
        <v>63.5</v>
      </c>
      <c r="F88" s="193"/>
      <c r="G88" s="22">
        <f t="shared" si="14"/>
        <v>0</v>
      </c>
      <c r="H88" s="52"/>
      <c r="I88" s="35"/>
    </row>
    <row r="89" spans="1:14" s="34" customFormat="1" ht="30" customHeight="1" x14ac:dyDescent="0.25">
      <c r="A89" s="18" t="s">
        <v>22</v>
      </c>
      <c r="B89" s="195" t="s">
        <v>249</v>
      </c>
      <c r="C89" s="48" t="s">
        <v>263</v>
      </c>
      <c r="D89" s="36" t="s">
        <v>11</v>
      </c>
      <c r="E89" s="174">
        <v>818.9</v>
      </c>
      <c r="F89" s="193"/>
      <c r="G89" s="22">
        <f t="shared" si="14"/>
        <v>0</v>
      </c>
      <c r="H89" s="52"/>
      <c r="I89" s="35"/>
    </row>
    <row r="90" spans="1:14" s="34" customFormat="1" ht="30" customHeight="1" x14ac:dyDescent="0.25">
      <c r="A90" s="18" t="s">
        <v>22</v>
      </c>
      <c r="B90" s="195" t="s">
        <v>250</v>
      </c>
      <c r="C90" s="48" t="s">
        <v>47</v>
      </c>
      <c r="D90" s="36" t="s">
        <v>8</v>
      </c>
      <c r="E90" s="174">
        <v>79.260000000000005</v>
      </c>
      <c r="F90" s="193"/>
      <c r="G90" s="22">
        <f t="shared" si="14"/>
        <v>0</v>
      </c>
      <c r="H90" s="52"/>
      <c r="I90" s="35"/>
    </row>
    <row r="91" spans="1:14" s="34" customFormat="1" ht="30" customHeight="1" x14ac:dyDescent="0.25">
      <c r="A91" s="18" t="s">
        <v>22</v>
      </c>
      <c r="B91" s="195" t="s">
        <v>251</v>
      </c>
      <c r="C91" s="48" t="s">
        <v>179</v>
      </c>
      <c r="D91" s="36" t="s">
        <v>180</v>
      </c>
      <c r="E91" s="174">
        <v>4503.8</v>
      </c>
      <c r="F91" s="193"/>
      <c r="G91" s="22">
        <f t="shared" si="11"/>
        <v>0</v>
      </c>
      <c r="H91" s="52"/>
      <c r="I91" s="35"/>
    </row>
    <row r="92" spans="1:14" s="34" customFormat="1" ht="30" customHeight="1" x14ac:dyDescent="0.25">
      <c r="A92" s="18" t="s">
        <v>22</v>
      </c>
      <c r="B92" s="195" t="s">
        <v>252</v>
      </c>
      <c r="C92" s="48" t="s">
        <v>71</v>
      </c>
      <c r="D92" s="36" t="s">
        <v>12</v>
      </c>
      <c r="E92" s="174">
        <v>25.5</v>
      </c>
      <c r="F92" s="193"/>
      <c r="G92" s="22">
        <f t="shared" si="11"/>
        <v>0</v>
      </c>
      <c r="H92" s="52"/>
      <c r="I92" s="35"/>
    </row>
    <row r="93" spans="1:14" s="34" customFormat="1" ht="30" customHeight="1" x14ac:dyDescent="0.25">
      <c r="A93" s="18" t="s">
        <v>22</v>
      </c>
      <c r="B93" s="195" t="s">
        <v>253</v>
      </c>
      <c r="C93" s="48" t="s">
        <v>264</v>
      </c>
      <c r="D93" s="36" t="s">
        <v>11</v>
      </c>
      <c r="E93" s="174">
        <v>846.52</v>
      </c>
      <c r="F93" s="193"/>
      <c r="G93" s="22">
        <f t="shared" ref="G93:G94" si="15">ROUND((E93*F93),2)</f>
        <v>0</v>
      </c>
      <c r="H93" s="52"/>
      <c r="I93" s="35"/>
    </row>
    <row r="94" spans="1:14" s="34" customFormat="1" ht="30" customHeight="1" x14ac:dyDescent="0.25">
      <c r="A94" s="18" t="s">
        <v>22</v>
      </c>
      <c r="B94" s="195" t="s">
        <v>254</v>
      </c>
      <c r="C94" s="48" t="s">
        <v>265</v>
      </c>
      <c r="D94" s="36" t="s">
        <v>11</v>
      </c>
      <c r="E94" s="174">
        <v>846.52</v>
      </c>
      <c r="F94" s="193"/>
      <c r="G94" s="22">
        <f t="shared" si="15"/>
        <v>0</v>
      </c>
      <c r="H94" s="52"/>
      <c r="I94" s="35"/>
    </row>
    <row r="95" spans="1:14" s="34" customFormat="1" ht="30" customHeight="1" x14ac:dyDescent="0.25">
      <c r="A95" s="18" t="s">
        <v>22</v>
      </c>
      <c r="B95" s="195" t="s">
        <v>255</v>
      </c>
      <c r="C95" s="48" t="s">
        <v>48</v>
      </c>
      <c r="D95" s="36" t="s">
        <v>11</v>
      </c>
      <c r="E95" s="174">
        <v>846.52</v>
      </c>
      <c r="F95" s="193"/>
      <c r="G95" s="22">
        <f t="shared" si="11"/>
        <v>0</v>
      </c>
      <c r="H95" s="52"/>
      <c r="I95" s="35"/>
    </row>
    <row r="96" spans="1:14" s="34" customFormat="1" ht="30" customHeight="1" x14ac:dyDescent="0.25">
      <c r="A96" s="18" t="s">
        <v>22</v>
      </c>
      <c r="B96" s="195" t="s">
        <v>256</v>
      </c>
      <c r="C96" s="48" t="s">
        <v>53</v>
      </c>
      <c r="D96" s="36" t="s">
        <v>12</v>
      </c>
      <c r="E96" s="174">
        <v>143.4</v>
      </c>
      <c r="F96" s="193"/>
      <c r="G96" s="22">
        <f t="shared" si="11"/>
        <v>0</v>
      </c>
      <c r="H96" s="52"/>
      <c r="I96" s="35"/>
    </row>
    <row r="97" spans="1:9" s="34" customFormat="1" ht="30" customHeight="1" x14ac:dyDescent="0.25">
      <c r="A97" s="18" t="s">
        <v>22</v>
      </c>
      <c r="B97" s="195" t="s">
        <v>257</v>
      </c>
      <c r="C97" s="48" t="s">
        <v>54</v>
      </c>
      <c r="D97" s="36" t="s">
        <v>9</v>
      </c>
      <c r="E97" s="174">
        <v>12</v>
      </c>
      <c r="F97" s="193"/>
      <c r="G97" s="22">
        <f t="shared" si="11"/>
        <v>0</v>
      </c>
      <c r="H97" s="52"/>
      <c r="I97" s="35"/>
    </row>
    <row r="98" spans="1:9" s="34" customFormat="1" ht="30" customHeight="1" x14ac:dyDescent="0.25">
      <c r="A98" s="18" t="s">
        <v>22</v>
      </c>
      <c r="B98" s="195" t="s">
        <v>267</v>
      </c>
      <c r="C98" s="48" t="s">
        <v>266</v>
      </c>
      <c r="D98" s="36" t="s">
        <v>18</v>
      </c>
      <c r="E98" s="174">
        <v>1</v>
      </c>
      <c r="F98" s="193"/>
      <c r="G98" s="22">
        <f t="shared" ref="G98:G99" si="16">ROUND((E98*F98),2)</f>
        <v>0</v>
      </c>
      <c r="H98" s="52"/>
      <c r="I98" s="35"/>
    </row>
    <row r="99" spans="1:9" s="34" customFormat="1" ht="30" customHeight="1" x14ac:dyDescent="0.25">
      <c r="A99" s="188" t="s">
        <v>22</v>
      </c>
      <c r="B99" s="195" t="s">
        <v>269</v>
      </c>
      <c r="C99" s="48" t="s">
        <v>268</v>
      </c>
      <c r="D99" s="36" t="s">
        <v>9</v>
      </c>
      <c r="E99" s="174">
        <v>2</v>
      </c>
      <c r="F99" s="193"/>
      <c r="G99" s="22">
        <f t="shared" si="16"/>
        <v>0</v>
      </c>
      <c r="H99" s="52"/>
      <c r="I99" s="35"/>
    </row>
    <row r="100" spans="1:9" s="34" customFormat="1" ht="30" customHeight="1" x14ac:dyDescent="0.25">
      <c r="A100" s="188" t="s">
        <v>22</v>
      </c>
      <c r="B100" s="195" t="s">
        <v>270</v>
      </c>
      <c r="C100" s="48" t="s">
        <v>291</v>
      </c>
      <c r="D100" s="36" t="s">
        <v>8</v>
      </c>
      <c r="E100" s="174">
        <v>4.55</v>
      </c>
      <c r="F100" s="193"/>
      <c r="G100" s="22">
        <f t="shared" ref="G100:G113" si="17">ROUND((E100*F100),2)</f>
        <v>0</v>
      </c>
      <c r="H100" s="52"/>
      <c r="I100" s="35"/>
    </row>
    <row r="101" spans="1:9" s="34" customFormat="1" ht="30" customHeight="1" x14ac:dyDescent="0.25">
      <c r="A101" s="188" t="s">
        <v>22</v>
      </c>
      <c r="B101" s="195" t="s">
        <v>272</v>
      </c>
      <c r="C101" s="48" t="s">
        <v>271</v>
      </c>
      <c r="D101" s="36" t="s">
        <v>11</v>
      </c>
      <c r="E101" s="174">
        <v>227.5</v>
      </c>
      <c r="F101" s="193"/>
      <c r="G101" s="22">
        <f t="shared" si="17"/>
        <v>0</v>
      </c>
      <c r="H101" s="52"/>
      <c r="I101" s="35"/>
    </row>
    <row r="102" spans="1:9" s="34" customFormat="1" ht="30" customHeight="1" x14ac:dyDescent="0.25">
      <c r="A102" s="188" t="s">
        <v>22</v>
      </c>
      <c r="B102" s="195" t="s">
        <v>273</v>
      </c>
      <c r="C102" s="48" t="s">
        <v>55</v>
      </c>
      <c r="D102" s="36" t="s">
        <v>9</v>
      </c>
      <c r="E102" s="174">
        <v>40</v>
      </c>
      <c r="F102" s="193"/>
      <c r="G102" s="22">
        <f t="shared" si="17"/>
        <v>0</v>
      </c>
      <c r="H102" s="52"/>
      <c r="I102" s="35"/>
    </row>
    <row r="103" spans="1:9" s="34" customFormat="1" ht="30" customHeight="1" x14ac:dyDescent="0.25">
      <c r="A103" s="188" t="s">
        <v>22</v>
      </c>
      <c r="B103" s="195" t="s">
        <v>275</v>
      </c>
      <c r="C103" s="48" t="s">
        <v>274</v>
      </c>
      <c r="D103" s="36" t="s">
        <v>8</v>
      </c>
      <c r="E103" s="174">
        <v>4</v>
      </c>
      <c r="F103" s="193"/>
      <c r="G103" s="22">
        <f t="shared" si="17"/>
        <v>0</v>
      </c>
      <c r="H103" s="52"/>
      <c r="I103" s="35"/>
    </row>
    <row r="104" spans="1:9" s="34" customFormat="1" ht="30" customHeight="1" x14ac:dyDescent="0.25">
      <c r="A104" s="188" t="s">
        <v>22</v>
      </c>
      <c r="B104" s="195" t="s">
        <v>277</v>
      </c>
      <c r="C104" s="48" t="s">
        <v>276</v>
      </c>
      <c r="D104" s="36" t="s">
        <v>12</v>
      </c>
      <c r="E104" s="174">
        <v>17</v>
      </c>
      <c r="F104" s="193"/>
      <c r="G104" s="22">
        <f t="shared" si="17"/>
        <v>0</v>
      </c>
      <c r="H104" s="52"/>
      <c r="I104" s="35"/>
    </row>
    <row r="105" spans="1:9" s="34" customFormat="1" ht="30" customHeight="1" x14ac:dyDescent="0.25">
      <c r="A105" s="188" t="s">
        <v>22</v>
      </c>
      <c r="B105" s="195" t="s">
        <v>278</v>
      </c>
      <c r="C105" s="48" t="s">
        <v>292</v>
      </c>
      <c r="D105" s="36" t="s">
        <v>12</v>
      </c>
      <c r="E105" s="174">
        <v>154</v>
      </c>
      <c r="F105" s="193"/>
      <c r="G105" s="22">
        <f t="shared" si="17"/>
        <v>0</v>
      </c>
      <c r="H105" s="52"/>
      <c r="I105" s="35"/>
    </row>
    <row r="106" spans="1:9" s="34" customFormat="1" ht="30" customHeight="1" x14ac:dyDescent="0.25">
      <c r="A106" s="188" t="s">
        <v>22</v>
      </c>
      <c r="B106" s="195" t="s">
        <v>280</v>
      </c>
      <c r="C106" s="48" t="s">
        <v>279</v>
      </c>
      <c r="D106" s="36" t="s">
        <v>11</v>
      </c>
      <c r="E106" s="174">
        <v>616</v>
      </c>
      <c r="F106" s="193"/>
      <c r="G106" s="22">
        <f t="shared" si="17"/>
        <v>0</v>
      </c>
      <c r="H106" s="52"/>
      <c r="I106" s="35"/>
    </row>
    <row r="107" spans="1:9" s="34" customFormat="1" ht="30" customHeight="1" x14ac:dyDescent="0.25">
      <c r="A107" s="188" t="s">
        <v>22</v>
      </c>
      <c r="B107" s="195" t="s">
        <v>282</v>
      </c>
      <c r="C107" s="48" t="s">
        <v>281</v>
      </c>
      <c r="D107" s="36" t="s">
        <v>11</v>
      </c>
      <c r="E107" s="174">
        <v>616</v>
      </c>
      <c r="F107" s="193"/>
      <c r="G107" s="22">
        <f t="shared" si="17"/>
        <v>0</v>
      </c>
      <c r="H107" s="52"/>
      <c r="I107" s="35"/>
    </row>
    <row r="108" spans="1:9" s="34" customFormat="1" ht="30" customHeight="1" x14ac:dyDescent="0.25">
      <c r="A108" s="188" t="s">
        <v>22</v>
      </c>
      <c r="B108" s="195" t="s">
        <v>284</v>
      </c>
      <c r="C108" s="48" t="s">
        <v>283</v>
      </c>
      <c r="D108" s="36" t="s">
        <v>11</v>
      </c>
      <c r="E108" s="174">
        <v>616</v>
      </c>
      <c r="F108" s="193"/>
      <c r="G108" s="22">
        <f t="shared" si="17"/>
        <v>0</v>
      </c>
      <c r="H108" s="52"/>
      <c r="I108" s="35"/>
    </row>
    <row r="109" spans="1:9" s="34" customFormat="1" ht="30" customHeight="1" x14ac:dyDescent="0.25">
      <c r="A109" s="188" t="s">
        <v>22</v>
      </c>
      <c r="B109" s="195" t="s">
        <v>285</v>
      </c>
      <c r="C109" s="48" t="s">
        <v>281</v>
      </c>
      <c r="D109" s="36" t="s">
        <v>11</v>
      </c>
      <c r="E109" s="174">
        <v>616</v>
      </c>
      <c r="F109" s="193"/>
      <c r="G109" s="22">
        <f t="shared" si="17"/>
        <v>0</v>
      </c>
      <c r="H109" s="52"/>
      <c r="I109" s="35"/>
    </row>
    <row r="110" spans="1:9" s="34" customFormat="1" ht="30" customHeight="1" x14ac:dyDescent="0.25">
      <c r="A110" s="188" t="s">
        <v>22</v>
      </c>
      <c r="B110" s="195" t="s">
        <v>287</v>
      </c>
      <c r="C110" s="48" t="s">
        <v>286</v>
      </c>
      <c r="D110" s="36" t="s">
        <v>11</v>
      </c>
      <c r="E110" s="174">
        <v>548.5</v>
      </c>
      <c r="F110" s="193"/>
      <c r="G110" s="22">
        <f t="shared" si="17"/>
        <v>0</v>
      </c>
      <c r="H110" s="52"/>
      <c r="I110" s="35"/>
    </row>
    <row r="111" spans="1:9" s="34" customFormat="1" ht="30" customHeight="1" x14ac:dyDescent="0.25">
      <c r="A111" s="188" t="s">
        <v>22</v>
      </c>
      <c r="B111" s="195" t="s">
        <v>289</v>
      </c>
      <c r="C111" s="48" t="s">
        <v>288</v>
      </c>
      <c r="D111" s="36" t="s">
        <v>11</v>
      </c>
      <c r="E111" s="174">
        <v>67.5</v>
      </c>
      <c r="F111" s="193"/>
      <c r="G111" s="22">
        <f t="shared" si="17"/>
        <v>0</v>
      </c>
      <c r="H111" s="52"/>
      <c r="I111" s="35"/>
    </row>
    <row r="112" spans="1:9" s="34" customFormat="1" ht="30" customHeight="1" x14ac:dyDescent="0.25">
      <c r="A112" s="188" t="s">
        <v>22</v>
      </c>
      <c r="B112" s="195" t="s">
        <v>298</v>
      </c>
      <c r="C112" s="48" t="s">
        <v>290</v>
      </c>
      <c r="D112" s="36" t="s">
        <v>11</v>
      </c>
      <c r="E112" s="174">
        <v>616</v>
      </c>
      <c r="F112" s="193"/>
      <c r="G112" s="22">
        <f t="shared" si="17"/>
        <v>0</v>
      </c>
      <c r="H112" s="52"/>
      <c r="I112" s="35"/>
    </row>
    <row r="113" spans="1:9" s="34" customFormat="1" ht="30" customHeight="1" x14ac:dyDescent="0.25">
      <c r="A113" s="18" t="s">
        <v>22</v>
      </c>
      <c r="B113" s="195" t="s">
        <v>299</v>
      </c>
      <c r="C113" s="48" t="s">
        <v>293</v>
      </c>
      <c r="D113" s="36" t="s">
        <v>11</v>
      </c>
      <c r="E113" s="174">
        <v>290</v>
      </c>
      <c r="F113" s="193"/>
      <c r="G113" s="22">
        <f t="shared" si="17"/>
        <v>0</v>
      </c>
      <c r="H113" s="52"/>
      <c r="I113" s="35"/>
    </row>
    <row r="114" spans="1:9" s="34" customFormat="1" ht="30" customHeight="1" x14ac:dyDescent="0.25">
      <c r="A114" s="18" t="s">
        <v>22</v>
      </c>
      <c r="B114" s="195" t="s">
        <v>300</v>
      </c>
      <c r="C114" s="48" t="s">
        <v>294</v>
      </c>
      <c r="D114" s="36" t="s">
        <v>11</v>
      </c>
      <c r="E114" s="174">
        <v>290</v>
      </c>
      <c r="F114" s="193"/>
      <c r="G114" s="22">
        <f t="shared" si="11"/>
        <v>0</v>
      </c>
      <c r="H114" s="52"/>
      <c r="I114" s="35"/>
    </row>
    <row r="115" spans="1:9" s="34" customFormat="1" ht="30" customHeight="1" x14ac:dyDescent="0.25">
      <c r="A115" s="18" t="s">
        <v>22</v>
      </c>
      <c r="B115" s="195" t="s">
        <v>301</v>
      </c>
      <c r="C115" s="48" t="s">
        <v>56</v>
      </c>
      <c r="D115" s="36" t="s">
        <v>12</v>
      </c>
      <c r="E115" s="174">
        <v>76.64</v>
      </c>
      <c r="F115" s="193"/>
      <c r="G115" s="22">
        <f t="shared" si="11"/>
        <v>0</v>
      </c>
      <c r="H115" s="52"/>
      <c r="I115" s="35"/>
    </row>
    <row r="116" spans="1:9" s="34" customFormat="1" ht="30" customHeight="1" x14ac:dyDescent="0.25">
      <c r="A116" s="18" t="s">
        <v>22</v>
      </c>
      <c r="B116" s="195" t="s">
        <v>302</v>
      </c>
      <c r="C116" s="48" t="s">
        <v>57</v>
      </c>
      <c r="D116" s="36" t="s">
        <v>12</v>
      </c>
      <c r="E116" s="174">
        <v>294.27999999999997</v>
      </c>
      <c r="F116" s="193"/>
      <c r="G116" s="22">
        <f>ROUND((E116*F116),2)</f>
        <v>0</v>
      </c>
      <c r="H116" s="52"/>
      <c r="I116" s="35"/>
    </row>
    <row r="117" spans="1:9" s="34" customFormat="1" ht="30" customHeight="1" x14ac:dyDescent="0.25">
      <c r="A117" s="18" t="s">
        <v>22</v>
      </c>
      <c r="B117" s="195" t="s">
        <v>303</v>
      </c>
      <c r="C117" s="48" t="s">
        <v>295</v>
      </c>
      <c r="D117" s="36" t="s">
        <v>11</v>
      </c>
      <c r="E117" s="174">
        <v>995</v>
      </c>
      <c r="F117" s="193"/>
      <c r="G117" s="22">
        <f>ROUND((E117*F117),2)</f>
        <v>0</v>
      </c>
      <c r="H117" s="52"/>
      <c r="I117" s="35"/>
    </row>
    <row r="118" spans="1:9" s="34" customFormat="1" ht="30" customHeight="1" thickBot="1" x14ac:dyDescent="0.3">
      <c r="A118" s="18" t="s">
        <v>22</v>
      </c>
      <c r="B118" s="195" t="s">
        <v>304</v>
      </c>
      <c r="C118" s="48" t="s">
        <v>296</v>
      </c>
      <c r="D118" s="36" t="s">
        <v>11</v>
      </c>
      <c r="E118" s="174">
        <v>350</v>
      </c>
      <c r="F118" s="193"/>
      <c r="G118" s="22">
        <f>ROUND((E118*F118),2)</f>
        <v>0</v>
      </c>
      <c r="H118" s="52"/>
      <c r="I118" s="35"/>
    </row>
    <row r="119" spans="1:9" s="34" customFormat="1" ht="30" customHeight="1" thickBot="1" x14ac:dyDescent="0.3">
      <c r="A119" s="213" t="s">
        <v>22</v>
      </c>
      <c r="B119" s="214" t="s">
        <v>305</v>
      </c>
      <c r="C119" s="215" t="s">
        <v>297</v>
      </c>
      <c r="D119" s="216" t="s">
        <v>11</v>
      </c>
      <c r="E119" s="217">
        <v>645</v>
      </c>
      <c r="F119" s="45"/>
      <c r="G119" s="218">
        <f>ROUND((E119*F119),2)</f>
        <v>0</v>
      </c>
      <c r="H119" s="27" t="s">
        <v>16</v>
      </c>
      <c r="I119" s="56">
        <f>ROUND(SUM(G81:G119),2)</f>
        <v>0</v>
      </c>
    </row>
    <row r="120" spans="1:9" s="34" customFormat="1" ht="30" customHeight="1" x14ac:dyDescent="0.25">
      <c r="A120" s="29" t="s">
        <v>23</v>
      </c>
      <c r="B120" s="120" t="s">
        <v>306</v>
      </c>
      <c r="C120" s="57" t="s">
        <v>58</v>
      </c>
      <c r="D120" s="20" t="s">
        <v>18</v>
      </c>
      <c r="E120" s="141">
        <v>6</v>
      </c>
      <c r="F120" s="32"/>
      <c r="G120" s="33">
        <f t="shared" ref="G120:G135" si="18">ROUND((E120*F120),2)</f>
        <v>0</v>
      </c>
      <c r="H120" s="54"/>
      <c r="I120" s="54"/>
    </row>
    <row r="121" spans="1:9" s="34" customFormat="1" ht="30" customHeight="1" x14ac:dyDescent="0.25">
      <c r="A121" s="18" t="s">
        <v>23</v>
      </c>
      <c r="B121" s="119" t="s">
        <v>307</v>
      </c>
      <c r="C121" s="57" t="s">
        <v>59</v>
      </c>
      <c r="D121" s="20" t="s">
        <v>12</v>
      </c>
      <c r="E121" s="141">
        <v>7.6</v>
      </c>
      <c r="F121" s="32"/>
      <c r="G121" s="33">
        <f t="shared" ref="G121:G133" si="19">ROUND((E121*F121),2)</f>
        <v>0</v>
      </c>
      <c r="H121" s="54"/>
      <c r="I121" s="54"/>
    </row>
    <row r="122" spans="1:9" s="34" customFormat="1" ht="30" customHeight="1" x14ac:dyDescent="0.25">
      <c r="A122" s="18" t="s">
        <v>23</v>
      </c>
      <c r="B122" s="119" t="s">
        <v>308</v>
      </c>
      <c r="C122" s="57" t="s">
        <v>97</v>
      </c>
      <c r="D122" s="20" t="s">
        <v>12</v>
      </c>
      <c r="E122" s="141">
        <v>76</v>
      </c>
      <c r="F122" s="32"/>
      <c r="G122" s="33">
        <f t="shared" si="19"/>
        <v>0</v>
      </c>
      <c r="H122" s="54"/>
      <c r="I122" s="54"/>
    </row>
    <row r="123" spans="1:9" s="34" customFormat="1" ht="30" customHeight="1" x14ac:dyDescent="0.25">
      <c r="A123" s="18" t="s">
        <v>23</v>
      </c>
      <c r="B123" s="119" t="s">
        <v>309</v>
      </c>
      <c r="C123" s="57" t="s">
        <v>316</v>
      </c>
      <c r="D123" s="20" t="s">
        <v>8</v>
      </c>
      <c r="E123" s="141">
        <v>23.8</v>
      </c>
      <c r="F123" s="32"/>
      <c r="G123" s="33">
        <f t="shared" ref="G123" si="20">ROUND((E123*F123),2)</f>
        <v>0</v>
      </c>
      <c r="H123" s="54"/>
      <c r="I123" s="54"/>
    </row>
    <row r="124" spans="1:9" s="34" customFormat="1" ht="30" customHeight="1" x14ac:dyDescent="0.25">
      <c r="A124" s="18" t="s">
        <v>23</v>
      </c>
      <c r="B124" s="119" t="s">
        <v>310</v>
      </c>
      <c r="C124" s="57" t="s">
        <v>322</v>
      </c>
      <c r="D124" s="20" t="s">
        <v>8</v>
      </c>
      <c r="E124" s="141">
        <v>53.75</v>
      </c>
      <c r="F124" s="32"/>
      <c r="G124" s="33">
        <f t="shared" si="19"/>
        <v>0</v>
      </c>
      <c r="H124" s="54"/>
      <c r="I124" s="54"/>
    </row>
    <row r="125" spans="1:9" s="34" customFormat="1" ht="30" customHeight="1" x14ac:dyDescent="0.25">
      <c r="A125" s="18" t="s">
        <v>23</v>
      </c>
      <c r="B125" s="119" t="s">
        <v>311</v>
      </c>
      <c r="C125" s="57" t="s">
        <v>317</v>
      </c>
      <c r="D125" s="20" t="s">
        <v>11</v>
      </c>
      <c r="E125" s="141">
        <v>70</v>
      </c>
      <c r="F125" s="32"/>
      <c r="G125" s="33">
        <f t="shared" ref="G125" si="21">ROUND((E125*F125),2)</f>
        <v>0</v>
      </c>
      <c r="H125" s="54"/>
      <c r="I125" s="54"/>
    </row>
    <row r="126" spans="1:9" s="34" customFormat="1" ht="30" customHeight="1" x14ac:dyDescent="0.25">
      <c r="A126" s="18" t="s">
        <v>23</v>
      </c>
      <c r="B126" s="119" t="s">
        <v>312</v>
      </c>
      <c r="C126" s="57" t="s">
        <v>318</v>
      </c>
      <c r="D126" s="20" t="s">
        <v>12</v>
      </c>
      <c r="E126" s="141">
        <v>44.3</v>
      </c>
      <c r="F126" s="32"/>
      <c r="G126" s="33">
        <f t="shared" si="19"/>
        <v>0</v>
      </c>
      <c r="H126" s="54"/>
      <c r="I126" s="54"/>
    </row>
    <row r="127" spans="1:9" s="34" customFormat="1" ht="30" customHeight="1" x14ac:dyDescent="0.25">
      <c r="A127" s="18" t="s">
        <v>23</v>
      </c>
      <c r="B127" s="119" t="s">
        <v>313</v>
      </c>
      <c r="C127" s="57" t="s">
        <v>319</v>
      </c>
      <c r="D127" s="20" t="s">
        <v>12</v>
      </c>
      <c r="E127" s="141">
        <v>30.8</v>
      </c>
      <c r="F127" s="32"/>
      <c r="G127" s="33">
        <f t="shared" ref="G127" si="22">ROUND((E127*F127),2)</f>
        <v>0</v>
      </c>
      <c r="H127" s="54"/>
      <c r="I127" s="54"/>
    </row>
    <row r="128" spans="1:9" s="34" customFormat="1" ht="30" customHeight="1" x14ac:dyDescent="0.25">
      <c r="A128" s="18" t="s">
        <v>23</v>
      </c>
      <c r="B128" s="119" t="s">
        <v>314</v>
      </c>
      <c r="C128" s="57" t="s">
        <v>320</v>
      </c>
      <c r="D128" s="20" t="s">
        <v>11</v>
      </c>
      <c r="E128" s="141">
        <v>230</v>
      </c>
      <c r="F128" s="32"/>
      <c r="G128" s="33">
        <f t="shared" si="19"/>
        <v>0</v>
      </c>
      <c r="H128" s="54"/>
      <c r="I128" s="54"/>
    </row>
    <row r="129" spans="1:9" s="34" customFormat="1" ht="30" customHeight="1" x14ac:dyDescent="0.25">
      <c r="A129" s="18" t="s">
        <v>23</v>
      </c>
      <c r="B129" s="119" t="s">
        <v>315</v>
      </c>
      <c r="C129" s="57" t="s">
        <v>321</v>
      </c>
      <c r="D129" s="20" t="s">
        <v>11</v>
      </c>
      <c r="E129" s="141">
        <v>15</v>
      </c>
      <c r="F129" s="32"/>
      <c r="G129" s="33">
        <f t="shared" ref="G129" si="23">ROUND((E129*F129),2)</f>
        <v>0</v>
      </c>
      <c r="H129" s="54"/>
      <c r="I129" s="54"/>
    </row>
    <row r="130" spans="1:9" s="34" customFormat="1" ht="30" customHeight="1" x14ac:dyDescent="0.25">
      <c r="A130" s="18" t="s">
        <v>23</v>
      </c>
      <c r="B130" s="119" t="s">
        <v>323</v>
      </c>
      <c r="C130" s="57" t="s">
        <v>72</v>
      </c>
      <c r="D130" s="20" t="s">
        <v>18</v>
      </c>
      <c r="E130" s="141">
        <v>2</v>
      </c>
      <c r="F130" s="32"/>
      <c r="G130" s="33">
        <f t="shared" si="19"/>
        <v>0</v>
      </c>
      <c r="H130" s="54"/>
      <c r="I130" s="54"/>
    </row>
    <row r="131" spans="1:9" s="34" customFormat="1" ht="30" customHeight="1" x14ac:dyDescent="0.25">
      <c r="A131" s="18" t="s">
        <v>23</v>
      </c>
      <c r="B131" s="119" t="s">
        <v>324</v>
      </c>
      <c r="C131" s="57" t="s">
        <v>60</v>
      </c>
      <c r="D131" s="20" t="s">
        <v>11</v>
      </c>
      <c r="E131" s="141">
        <v>27</v>
      </c>
      <c r="F131" s="32"/>
      <c r="G131" s="33">
        <f t="shared" si="19"/>
        <v>0</v>
      </c>
      <c r="H131" s="54"/>
      <c r="I131" s="54"/>
    </row>
    <row r="132" spans="1:9" s="34" customFormat="1" ht="30" customHeight="1" x14ac:dyDescent="0.25">
      <c r="A132" s="18" t="s">
        <v>23</v>
      </c>
      <c r="B132" s="119" t="s">
        <v>325</v>
      </c>
      <c r="C132" s="57" t="s">
        <v>73</v>
      </c>
      <c r="D132" s="20" t="s">
        <v>18</v>
      </c>
      <c r="E132" s="141">
        <v>2</v>
      </c>
      <c r="F132" s="32"/>
      <c r="G132" s="33">
        <f t="shared" si="19"/>
        <v>0</v>
      </c>
      <c r="H132" s="54"/>
      <c r="I132" s="54"/>
    </row>
    <row r="133" spans="1:9" s="34" customFormat="1" ht="30" customHeight="1" thickBot="1" x14ac:dyDescent="0.3">
      <c r="A133" s="18" t="s">
        <v>23</v>
      </c>
      <c r="B133" s="119" t="s">
        <v>326</v>
      </c>
      <c r="C133" s="57" t="s">
        <v>98</v>
      </c>
      <c r="D133" s="36" t="s">
        <v>9</v>
      </c>
      <c r="E133" s="178">
        <v>10</v>
      </c>
      <c r="F133" s="32"/>
      <c r="G133" s="33">
        <f t="shared" si="19"/>
        <v>0</v>
      </c>
      <c r="H133" s="54"/>
      <c r="I133" s="54"/>
    </row>
    <row r="134" spans="1:9" s="34" customFormat="1" ht="30" customHeight="1" thickBot="1" x14ac:dyDescent="0.3">
      <c r="A134" s="43" t="s">
        <v>23</v>
      </c>
      <c r="B134" s="119" t="s">
        <v>327</v>
      </c>
      <c r="C134" s="57" t="s">
        <v>89</v>
      </c>
      <c r="D134" s="20" t="s">
        <v>27</v>
      </c>
      <c r="E134" s="31">
        <v>5.7000000000000002E-2</v>
      </c>
      <c r="F134" s="38"/>
      <c r="G134" s="39">
        <f t="shared" si="18"/>
        <v>0</v>
      </c>
      <c r="H134" s="46" t="s">
        <v>17</v>
      </c>
      <c r="I134" s="28">
        <f>ROUND(SUM(G120:G134),2)</f>
        <v>0</v>
      </c>
    </row>
    <row r="135" spans="1:9" s="34" customFormat="1" ht="30" customHeight="1" thickBot="1" x14ac:dyDescent="0.3">
      <c r="A135" s="12" t="s">
        <v>24</v>
      </c>
      <c r="B135" s="82" t="s">
        <v>328</v>
      </c>
      <c r="C135" s="80" t="s">
        <v>61</v>
      </c>
      <c r="D135" s="81" t="s">
        <v>8</v>
      </c>
      <c r="E135" s="179">
        <v>127.2</v>
      </c>
      <c r="F135" s="41"/>
      <c r="G135" s="17">
        <f t="shared" si="18"/>
        <v>0</v>
      </c>
      <c r="H135" s="71"/>
      <c r="I135" s="72"/>
    </row>
    <row r="136" spans="1:9" s="34" customFormat="1" ht="30" customHeight="1" thickBot="1" x14ac:dyDescent="0.3">
      <c r="A136" s="25" t="s">
        <v>24</v>
      </c>
      <c r="B136" s="83" t="s">
        <v>329</v>
      </c>
      <c r="C136" s="55" t="s">
        <v>62</v>
      </c>
      <c r="D136" s="44" t="s">
        <v>11</v>
      </c>
      <c r="E136" s="180">
        <v>1272</v>
      </c>
      <c r="F136" s="45"/>
      <c r="G136" s="26">
        <f t="shared" ref="G136:G137" si="24">ROUND((E136*F136),2)</f>
        <v>0</v>
      </c>
      <c r="H136" s="27" t="s">
        <v>25</v>
      </c>
      <c r="I136" s="28">
        <f>ROUND(SUM(G135:G136),2)</f>
        <v>0</v>
      </c>
    </row>
    <row r="137" spans="1:9" s="34" customFormat="1" ht="55.8" thickBot="1" x14ac:dyDescent="0.3">
      <c r="A137" s="156" t="s">
        <v>115</v>
      </c>
      <c r="B137" s="157" t="s">
        <v>116</v>
      </c>
      <c r="C137" s="158" t="s">
        <v>117</v>
      </c>
      <c r="D137" s="159" t="s">
        <v>18</v>
      </c>
      <c r="E137" s="160">
        <v>1</v>
      </c>
      <c r="F137" s="161"/>
      <c r="G137" s="26">
        <f t="shared" si="24"/>
        <v>0</v>
      </c>
      <c r="H137" s="162" t="s">
        <v>118</v>
      </c>
      <c r="I137" s="28">
        <f>ROUND(SUM(G137),2)</f>
        <v>0</v>
      </c>
    </row>
    <row r="138" spans="1:9" s="34" customFormat="1" ht="42" thickBot="1" x14ac:dyDescent="0.3">
      <c r="A138" s="58"/>
      <c r="B138" s="59"/>
      <c r="C138" s="58"/>
      <c r="D138" s="59"/>
      <c r="E138" s="59"/>
      <c r="F138" s="60" t="s">
        <v>26</v>
      </c>
      <c r="G138" s="61">
        <f>SUM(G5:G137)</f>
        <v>0</v>
      </c>
      <c r="H138" s="54"/>
      <c r="I138" s="54"/>
    </row>
  </sheetData>
  <sheetProtection algorithmName="SHA-512" hashValue="w+eIVTDGLQKrV+uBLkmhnLB17HByfpx1qfWTPntUPKER+30iMN7x6Ug73YGdKPPzYNrT2uumaN+FU7w9UZKFrw==" saltValue="uBVYXB7wDSE2zf90fj/j1A==" spinCount="100000" sheet="1" objects="1" scenarios="1"/>
  <mergeCells count="2">
    <mergeCell ref="A1:G1"/>
    <mergeCell ref="A3:G3"/>
  </mergeCells>
  <phoneticPr fontId="18"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6A1D4-7975-440C-89C4-76A5EE41CEDC}">
  <dimension ref="A1:I77"/>
  <sheetViews>
    <sheetView topLeftCell="A26" zoomScale="98" zoomScaleNormal="98" workbookViewId="0">
      <selection activeCell="F18" sqref="F18"/>
    </sheetView>
  </sheetViews>
  <sheetFormatPr defaultColWidth="8" defaultRowHeight="13.8" x14ac:dyDescent="0.25"/>
  <cols>
    <col min="1" max="1" width="34.69921875" style="62" customWidth="1"/>
    <col min="2" max="2" width="9.19921875" style="65" customWidth="1"/>
    <col min="3" max="3" width="70.8984375" style="64" customWidth="1"/>
    <col min="4" max="4" width="8" style="65"/>
    <col min="5" max="5" width="14.19921875" style="65" customWidth="1"/>
    <col min="6" max="6" width="18.09765625" style="111" customWidth="1"/>
    <col min="7" max="7" width="12.8984375" style="65" customWidth="1"/>
    <col min="8" max="8" width="18.8984375" style="63" customWidth="1"/>
    <col min="9" max="9" width="18.09765625" style="63" customWidth="1"/>
    <col min="10" max="16384" width="8" style="65"/>
  </cols>
  <sheetData>
    <row r="1" spans="1:9" ht="15.6" x14ac:dyDescent="0.25">
      <c r="A1" s="232" t="s">
        <v>86</v>
      </c>
      <c r="B1" s="228"/>
      <c r="C1" s="228"/>
      <c r="D1" s="228"/>
      <c r="E1" s="228"/>
      <c r="F1" s="228"/>
      <c r="G1" s="228"/>
    </row>
    <row r="2" spans="1:9" ht="21.75" customHeight="1" thickBot="1" x14ac:dyDescent="0.3">
      <c r="A2" s="3"/>
      <c r="B2" s="3"/>
      <c r="C2" s="3"/>
      <c r="D2" s="3"/>
      <c r="E2" s="5"/>
      <c r="F2" s="3"/>
      <c r="G2" s="3"/>
    </row>
    <row r="3" spans="1:9" x14ac:dyDescent="0.25">
      <c r="A3" s="229" t="s">
        <v>28</v>
      </c>
      <c r="B3" s="230"/>
      <c r="C3" s="230"/>
      <c r="D3" s="230"/>
      <c r="E3" s="230"/>
      <c r="F3" s="230"/>
      <c r="G3" s="231"/>
    </row>
    <row r="4" spans="1:9" ht="42" customHeight="1" thickBot="1" x14ac:dyDescent="0.3">
      <c r="A4" s="6" t="s">
        <v>0</v>
      </c>
      <c r="B4" s="84" t="s">
        <v>1</v>
      </c>
      <c r="C4" s="8" t="s">
        <v>2</v>
      </c>
      <c r="D4" s="8" t="s">
        <v>3</v>
      </c>
      <c r="E4" s="9" t="s">
        <v>4</v>
      </c>
      <c r="F4" s="10" t="s">
        <v>5</v>
      </c>
      <c r="G4" s="11" t="s">
        <v>6</v>
      </c>
    </row>
    <row r="5" spans="1:9" s="86" customFormat="1" ht="30" customHeight="1" x14ac:dyDescent="0.25">
      <c r="A5" s="12" t="s">
        <v>7</v>
      </c>
      <c r="B5" s="127" t="s">
        <v>99</v>
      </c>
      <c r="C5" s="40" t="s">
        <v>63</v>
      </c>
      <c r="D5" s="50" t="s">
        <v>27</v>
      </c>
      <c r="E5" s="15">
        <v>0.13300000000000001</v>
      </c>
      <c r="F5" s="85"/>
      <c r="G5" s="17">
        <f>ROUND((E5*F5),2)</f>
        <v>0</v>
      </c>
      <c r="H5" s="63"/>
      <c r="I5" s="63"/>
    </row>
    <row r="6" spans="1:9" s="86" customFormat="1" ht="30" customHeight="1" x14ac:dyDescent="0.25">
      <c r="A6" s="18" t="s">
        <v>7</v>
      </c>
      <c r="B6" s="128" t="s">
        <v>122</v>
      </c>
      <c r="C6" s="42" t="s">
        <v>74</v>
      </c>
      <c r="D6" s="51" t="s">
        <v>75</v>
      </c>
      <c r="E6" s="181">
        <v>0.06</v>
      </c>
      <c r="F6" s="87"/>
      <c r="G6" s="22">
        <f>ROUND((E6*F6),2)</f>
        <v>0</v>
      </c>
      <c r="H6" s="63"/>
      <c r="I6" s="63"/>
    </row>
    <row r="7" spans="1:9" s="86" customFormat="1" ht="30" customHeight="1" x14ac:dyDescent="0.25">
      <c r="A7" s="18" t="s">
        <v>7</v>
      </c>
      <c r="B7" s="122" t="s">
        <v>123</v>
      </c>
      <c r="C7" s="42" t="s">
        <v>330</v>
      </c>
      <c r="D7" s="51" t="s">
        <v>8</v>
      </c>
      <c r="E7" s="197">
        <v>1.2</v>
      </c>
      <c r="F7" s="87"/>
      <c r="G7" s="22">
        <f>ROUND((E7*F7),2)</f>
        <v>0</v>
      </c>
      <c r="H7" s="63"/>
      <c r="I7" s="63"/>
    </row>
    <row r="8" spans="1:9" s="86" customFormat="1" ht="30" customHeight="1" x14ac:dyDescent="0.25">
      <c r="A8" s="18" t="s">
        <v>7</v>
      </c>
      <c r="B8" s="128" t="s">
        <v>124</v>
      </c>
      <c r="C8" s="42" t="s">
        <v>76</v>
      </c>
      <c r="D8" s="51" t="s">
        <v>11</v>
      </c>
      <c r="E8" s="181">
        <v>435</v>
      </c>
      <c r="F8" s="87"/>
      <c r="G8" s="22">
        <f t="shared" ref="G8:G16" si="0">ROUND((E8*F8),2)</f>
        <v>0</v>
      </c>
      <c r="H8" s="63"/>
      <c r="I8" s="63"/>
    </row>
    <row r="9" spans="1:9" s="86" customFormat="1" ht="30" customHeight="1" x14ac:dyDescent="0.25">
      <c r="A9" s="18" t="s">
        <v>7</v>
      </c>
      <c r="B9" s="122" t="s">
        <v>125</v>
      </c>
      <c r="C9" s="42" t="s">
        <v>331</v>
      </c>
      <c r="D9" s="36" t="s">
        <v>8</v>
      </c>
      <c r="E9" s="181">
        <v>38.5</v>
      </c>
      <c r="F9" s="87"/>
      <c r="G9" s="22">
        <f t="shared" si="0"/>
        <v>0</v>
      </c>
      <c r="H9" s="63"/>
      <c r="I9" s="63"/>
    </row>
    <row r="10" spans="1:9" s="86" customFormat="1" ht="30" customHeight="1" x14ac:dyDescent="0.25">
      <c r="A10" s="18" t="s">
        <v>7</v>
      </c>
      <c r="B10" s="128" t="s">
        <v>126</v>
      </c>
      <c r="C10" s="187" t="s">
        <v>332</v>
      </c>
      <c r="D10" s="36" t="s">
        <v>8</v>
      </c>
      <c r="E10" s="181">
        <v>24.5</v>
      </c>
      <c r="F10" s="87"/>
      <c r="G10" s="22">
        <f t="shared" si="0"/>
        <v>0</v>
      </c>
      <c r="H10" s="63"/>
      <c r="I10" s="63"/>
    </row>
    <row r="11" spans="1:9" s="86" customFormat="1" ht="30" customHeight="1" x14ac:dyDescent="0.25">
      <c r="A11" s="18" t="s">
        <v>7</v>
      </c>
      <c r="B11" s="122" t="s">
        <v>127</v>
      </c>
      <c r="C11" s="187" t="s">
        <v>161</v>
      </c>
      <c r="D11" s="36" t="s">
        <v>8</v>
      </c>
      <c r="E11" s="181">
        <v>24.5</v>
      </c>
      <c r="F11" s="87"/>
      <c r="G11" s="22">
        <f t="shared" ref="G11" si="1">ROUND((E11*F11),2)</f>
        <v>0</v>
      </c>
      <c r="H11" s="63"/>
      <c r="I11" s="63"/>
    </row>
    <row r="12" spans="1:9" s="86" customFormat="1" ht="30" customHeight="1" x14ac:dyDescent="0.25">
      <c r="A12" s="18" t="s">
        <v>7</v>
      </c>
      <c r="B12" s="128" t="s">
        <v>128</v>
      </c>
      <c r="C12" s="42" t="s">
        <v>333</v>
      </c>
      <c r="D12" s="36" t="s">
        <v>12</v>
      </c>
      <c r="E12" s="181">
        <v>30</v>
      </c>
      <c r="F12" s="87"/>
      <c r="G12" s="22">
        <f t="shared" si="0"/>
        <v>0</v>
      </c>
      <c r="H12" s="63"/>
      <c r="I12" s="63"/>
    </row>
    <row r="13" spans="1:9" s="86" customFormat="1" ht="30" customHeight="1" x14ac:dyDescent="0.25">
      <c r="A13" s="18" t="s">
        <v>7</v>
      </c>
      <c r="B13" s="122" t="s">
        <v>129</v>
      </c>
      <c r="C13" s="199" t="s">
        <v>334</v>
      </c>
      <c r="D13" s="36" t="s">
        <v>9</v>
      </c>
      <c r="E13" s="181">
        <v>3</v>
      </c>
      <c r="F13" s="87"/>
      <c r="G13" s="22">
        <f t="shared" si="0"/>
        <v>0</v>
      </c>
      <c r="H13" s="63"/>
      <c r="I13" s="63"/>
    </row>
    <row r="14" spans="1:9" s="86" customFormat="1" ht="30" customHeight="1" x14ac:dyDescent="0.25">
      <c r="A14" s="18" t="s">
        <v>7</v>
      </c>
      <c r="B14" s="128" t="s">
        <v>130</v>
      </c>
      <c r="C14" s="42" t="s">
        <v>335</v>
      </c>
      <c r="D14" s="51" t="s">
        <v>9</v>
      </c>
      <c r="E14" s="181">
        <v>3</v>
      </c>
      <c r="F14" s="87"/>
      <c r="G14" s="22">
        <f t="shared" ref="G14" si="2">ROUND((E14*F14),2)</f>
        <v>0</v>
      </c>
      <c r="H14" s="63"/>
      <c r="I14" s="63"/>
    </row>
    <row r="15" spans="1:9" s="86" customFormat="1" ht="30" customHeight="1" thickBot="1" x14ac:dyDescent="0.3">
      <c r="A15" s="18" t="s">
        <v>7</v>
      </c>
      <c r="B15" s="122" t="s">
        <v>131</v>
      </c>
      <c r="C15" s="42" t="s">
        <v>100</v>
      </c>
      <c r="D15" s="51" t="s">
        <v>9</v>
      </c>
      <c r="E15" s="181">
        <v>1</v>
      </c>
      <c r="F15" s="87"/>
      <c r="G15" s="22">
        <f t="shared" ref="G15" si="3">ROUND((E15*F15),2)</f>
        <v>0</v>
      </c>
      <c r="H15" s="63"/>
      <c r="I15" s="63"/>
    </row>
    <row r="16" spans="1:9" s="86" customFormat="1" ht="30" customHeight="1" thickBot="1" x14ac:dyDescent="0.3">
      <c r="A16" s="142" t="s">
        <v>7</v>
      </c>
      <c r="B16" s="128" t="s">
        <v>147</v>
      </c>
      <c r="C16" s="143" t="s">
        <v>101</v>
      </c>
      <c r="D16" s="144" t="s">
        <v>88</v>
      </c>
      <c r="E16" s="182">
        <v>12.11</v>
      </c>
      <c r="F16" s="145"/>
      <c r="G16" s="49">
        <f t="shared" si="0"/>
        <v>0</v>
      </c>
      <c r="H16" s="89" t="s">
        <v>10</v>
      </c>
      <c r="I16" s="90">
        <f>ROUND(SUM(G5:G16),2)</f>
        <v>0</v>
      </c>
    </row>
    <row r="17" spans="1:9" s="93" customFormat="1" ht="30" customHeight="1" x14ac:dyDescent="0.25">
      <c r="A17" s="12" t="s">
        <v>64</v>
      </c>
      <c r="B17" s="130" t="s">
        <v>153</v>
      </c>
      <c r="C17" s="13" t="s">
        <v>41</v>
      </c>
      <c r="D17" s="14" t="s">
        <v>8</v>
      </c>
      <c r="E17" s="183">
        <v>81</v>
      </c>
      <c r="F17" s="91"/>
      <c r="G17" s="17">
        <f t="shared" ref="G17:G66" si="4">ROUND((E17*F17),2)</f>
        <v>0</v>
      </c>
      <c r="H17" s="92"/>
      <c r="I17" s="92"/>
    </row>
    <row r="18" spans="1:9" s="93" customFormat="1" ht="30" customHeight="1" x14ac:dyDescent="0.25">
      <c r="A18" s="68" t="s">
        <v>64</v>
      </c>
      <c r="B18" s="122" t="s">
        <v>168</v>
      </c>
      <c r="C18" s="138" t="s">
        <v>61</v>
      </c>
      <c r="D18" s="20" t="s">
        <v>8</v>
      </c>
      <c r="E18" s="184">
        <v>81</v>
      </c>
      <c r="F18" s="139"/>
      <c r="G18" s="22">
        <f t="shared" si="4"/>
        <v>0</v>
      </c>
      <c r="H18" s="92"/>
      <c r="I18" s="92"/>
    </row>
    <row r="19" spans="1:9" s="93" customFormat="1" ht="30" customHeight="1" x14ac:dyDescent="0.25">
      <c r="A19" s="18" t="s">
        <v>64</v>
      </c>
      <c r="B19" s="122" t="s">
        <v>154</v>
      </c>
      <c r="C19" s="48" t="s">
        <v>336</v>
      </c>
      <c r="D19" s="36" t="s">
        <v>8</v>
      </c>
      <c r="E19" s="181">
        <v>36.5</v>
      </c>
      <c r="F19" s="94"/>
      <c r="G19" s="22">
        <f t="shared" si="4"/>
        <v>0</v>
      </c>
      <c r="H19" s="92"/>
      <c r="I19" s="92"/>
    </row>
    <row r="20" spans="1:9" s="93" customFormat="1" ht="30" customHeight="1" x14ac:dyDescent="0.25">
      <c r="A20" s="18" t="s">
        <v>64</v>
      </c>
      <c r="B20" s="122" t="s">
        <v>169</v>
      </c>
      <c r="C20" s="199" t="s">
        <v>65</v>
      </c>
      <c r="D20" s="36" t="s">
        <v>8</v>
      </c>
      <c r="E20" s="181">
        <v>94</v>
      </c>
      <c r="F20" s="94"/>
      <c r="G20" s="22">
        <f t="shared" si="4"/>
        <v>0</v>
      </c>
      <c r="H20" s="92"/>
      <c r="I20" s="92"/>
    </row>
    <row r="21" spans="1:9" s="93" customFormat="1" ht="30" customHeight="1" x14ac:dyDescent="0.25">
      <c r="A21" s="18" t="s">
        <v>64</v>
      </c>
      <c r="B21" s="122" t="s">
        <v>155</v>
      </c>
      <c r="C21" s="198" t="s">
        <v>167</v>
      </c>
      <c r="D21" s="36" t="s">
        <v>8</v>
      </c>
      <c r="E21" s="181">
        <v>1214</v>
      </c>
      <c r="F21" s="94"/>
      <c r="G21" s="22">
        <f t="shared" si="4"/>
        <v>0</v>
      </c>
      <c r="H21" s="92"/>
      <c r="I21" s="92"/>
    </row>
    <row r="22" spans="1:9" s="93" customFormat="1" ht="30" customHeight="1" x14ac:dyDescent="0.25">
      <c r="A22" s="18" t="s">
        <v>64</v>
      </c>
      <c r="B22" s="122" t="s">
        <v>170</v>
      </c>
      <c r="C22" s="201" t="s">
        <v>338</v>
      </c>
      <c r="D22" s="36" t="s">
        <v>8</v>
      </c>
      <c r="E22" s="181">
        <v>16</v>
      </c>
      <c r="F22" s="202"/>
      <c r="G22" s="22">
        <f t="shared" ref="G22" si="5">ROUND((E22*F22),2)</f>
        <v>0</v>
      </c>
      <c r="H22" s="92"/>
      <c r="I22" s="92"/>
    </row>
    <row r="23" spans="1:9" s="93" customFormat="1" ht="30" customHeight="1" x14ac:dyDescent="0.25">
      <c r="A23" s="18" t="s">
        <v>64</v>
      </c>
      <c r="B23" s="122" t="s">
        <v>156</v>
      </c>
      <c r="C23" s="198" t="s">
        <v>337</v>
      </c>
      <c r="D23" s="36" t="s">
        <v>8</v>
      </c>
      <c r="E23" s="181">
        <v>1120</v>
      </c>
      <c r="F23" s="94"/>
      <c r="G23" s="22">
        <f t="shared" si="4"/>
        <v>0</v>
      </c>
      <c r="H23" s="92"/>
      <c r="I23" s="92"/>
    </row>
    <row r="24" spans="1:9" s="93" customFormat="1" ht="30" customHeight="1" x14ac:dyDescent="0.25">
      <c r="A24" s="18" t="s">
        <v>64</v>
      </c>
      <c r="B24" s="122" t="s">
        <v>171</v>
      </c>
      <c r="C24" s="203" t="s">
        <v>339</v>
      </c>
      <c r="D24" s="36" t="s">
        <v>11</v>
      </c>
      <c r="E24" s="181">
        <v>1060</v>
      </c>
      <c r="F24" s="202"/>
      <c r="G24" s="22">
        <f t="shared" si="4"/>
        <v>0</v>
      </c>
      <c r="H24" s="92"/>
      <c r="I24" s="92"/>
    </row>
    <row r="25" spans="1:9" s="93" customFormat="1" ht="30" customHeight="1" x14ac:dyDescent="0.25">
      <c r="A25" s="18" t="s">
        <v>64</v>
      </c>
      <c r="B25" s="122" t="s">
        <v>157</v>
      </c>
      <c r="C25" s="203" t="s">
        <v>340</v>
      </c>
      <c r="D25" s="36" t="s">
        <v>11</v>
      </c>
      <c r="E25" s="181">
        <v>120</v>
      </c>
      <c r="F25" s="202"/>
      <c r="G25" s="22">
        <f t="shared" si="4"/>
        <v>0</v>
      </c>
      <c r="H25" s="92"/>
      <c r="I25" s="92"/>
    </row>
    <row r="26" spans="1:9" s="93" customFormat="1" ht="30" customHeight="1" x14ac:dyDescent="0.25">
      <c r="A26" s="18" t="s">
        <v>64</v>
      </c>
      <c r="B26" s="122" t="s">
        <v>341</v>
      </c>
      <c r="C26" s="203" t="s">
        <v>342</v>
      </c>
      <c r="D26" s="36" t="s">
        <v>8</v>
      </c>
      <c r="E26" s="181">
        <v>1568</v>
      </c>
      <c r="F26" s="202"/>
      <c r="G26" s="22">
        <f t="shared" si="4"/>
        <v>0</v>
      </c>
      <c r="H26" s="92"/>
      <c r="I26" s="92"/>
    </row>
    <row r="27" spans="1:9" s="93" customFormat="1" ht="30" customHeight="1" x14ac:dyDescent="0.25">
      <c r="A27" s="18" t="s">
        <v>64</v>
      </c>
      <c r="B27" s="122" t="s">
        <v>158</v>
      </c>
      <c r="C27" s="200" t="s">
        <v>77</v>
      </c>
      <c r="D27" s="36" t="s">
        <v>11</v>
      </c>
      <c r="E27" s="181">
        <v>975</v>
      </c>
      <c r="F27" s="94"/>
      <c r="G27" s="22">
        <f t="shared" si="4"/>
        <v>0</v>
      </c>
      <c r="H27" s="92"/>
      <c r="I27" s="92"/>
    </row>
    <row r="28" spans="1:9" s="93" customFormat="1" ht="30" customHeight="1" x14ac:dyDescent="0.25">
      <c r="A28" s="18" t="s">
        <v>64</v>
      </c>
      <c r="B28" s="122" t="s">
        <v>343</v>
      </c>
      <c r="C28" s="203" t="s">
        <v>344</v>
      </c>
      <c r="D28" s="36" t="s">
        <v>11</v>
      </c>
      <c r="E28" s="181">
        <v>730</v>
      </c>
      <c r="F28" s="202"/>
      <c r="G28" s="22">
        <f t="shared" si="4"/>
        <v>0</v>
      </c>
      <c r="H28" s="92"/>
      <c r="I28" s="92"/>
    </row>
    <row r="29" spans="1:9" s="93" customFormat="1" ht="30" customHeight="1" x14ac:dyDescent="0.25">
      <c r="A29" s="18" t="s">
        <v>64</v>
      </c>
      <c r="B29" s="122" t="s">
        <v>159</v>
      </c>
      <c r="C29" s="203" t="s">
        <v>345</v>
      </c>
      <c r="D29" s="36" t="s">
        <v>11</v>
      </c>
      <c r="E29" s="181">
        <v>80</v>
      </c>
      <c r="F29" s="202"/>
      <c r="G29" s="22">
        <f t="shared" si="4"/>
        <v>0</v>
      </c>
      <c r="H29" s="92"/>
      <c r="I29" s="92"/>
    </row>
    <row r="30" spans="1:9" s="93" customFormat="1" ht="30" customHeight="1" thickBot="1" x14ac:dyDescent="0.3">
      <c r="A30" s="18" t="s">
        <v>64</v>
      </c>
      <c r="B30" s="122" t="s">
        <v>347</v>
      </c>
      <c r="C30" s="198" t="s">
        <v>78</v>
      </c>
      <c r="D30" s="36" t="s">
        <v>11</v>
      </c>
      <c r="E30" s="181">
        <v>810</v>
      </c>
      <c r="F30" s="94"/>
      <c r="G30" s="118">
        <f t="shared" si="4"/>
        <v>0</v>
      </c>
      <c r="H30" s="92"/>
      <c r="I30" s="92"/>
    </row>
    <row r="31" spans="1:9" s="93" customFormat="1" ht="30" customHeight="1" thickBot="1" x14ac:dyDescent="0.3">
      <c r="A31" s="25" t="s">
        <v>64</v>
      </c>
      <c r="B31" s="122" t="s">
        <v>348</v>
      </c>
      <c r="C31" s="203" t="s">
        <v>346</v>
      </c>
      <c r="D31" s="44" t="s">
        <v>11</v>
      </c>
      <c r="E31" s="182">
        <v>1031</v>
      </c>
      <c r="F31" s="95"/>
      <c r="G31" s="26">
        <f t="shared" si="4"/>
        <v>0</v>
      </c>
      <c r="H31" s="89" t="s">
        <v>13</v>
      </c>
      <c r="I31" s="90">
        <f>ROUND(SUM(G17:G31),2)</f>
        <v>0</v>
      </c>
    </row>
    <row r="32" spans="1:9" s="93" customFormat="1" ht="30" customHeight="1" x14ac:dyDescent="0.25">
      <c r="A32" s="12" t="s">
        <v>79</v>
      </c>
      <c r="B32" s="148" t="s">
        <v>103</v>
      </c>
      <c r="C32" s="204" t="s">
        <v>66</v>
      </c>
      <c r="D32" s="150" t="s">
        <v>8</v>
      </c>
      <c r="E32" s="185">
        <v>378</v>
      </c>
      <c r="F32" s="151"/>
      <c r="G32" s="152">
        <f t="shared" si="4"/>
        <v>0</v>
      </c>
      <c r="H32" s="233" t="s">
        <v>102</v>
      </c>
      <c r="I32" s="96"/>
    </row>
    <row r="33" spans="1:9" s="93" customFormat="1" ht="30" customHeight="1" x14ac:dyDescent="0.25">
      <c r="A33" s="18" t="s">
        <v>79</v>
      </c>
      <c r="B33" s="131" t="s">
        <v>104</v>
      </c>
      <c r="C33" s="198" t="s">
        <v>68</v>
      </c>
      <c r="D33" s="36" t="s">
        <v>11</v>
      </c>
      <c r="E33" s="181">
        <v>549</v>
      </c>
      <c r="F33" s="94"/>
      <c r="G33" s="22">
        <f t="shared" si="4"/>
        <v>0</v>
      </c>
      <c r="H33" s="234"/>
      <c r="I33" s="96"/>
    </row>
    <row r="34" spans="1:9" s="93" customFormat="1" ht="30" customHeight="1" x14ac:dyDescent="0.25">
      <c r="A34" s="18" t="s">
        <v>79</v>
      </c>
      <c r="B34" s="131" t="s">
        <v>105</v>
      </c>
      <c r="C34" s="198" t="s">
        <v>67</v>
      </c>
      <c r="D34" s="36" t="s">
        <v>11</v>
      </c>
      <c r="E34" s="181">
        <v>451</v>
      </c>
      <c r="F34" s="94"/>
      <c r="G34" s="22">
        <f t="shared" si="4"/>
        <v>0</v>
      </c>
      <c r="H34" s="234"/>
      <c r="I34" s="96"/>
    </row>
    <row r="35" spans="1:9" s="93" customFormat="1" ht="30" customHeight="1" x14ac:dyDescent="0.25">
      <c r="A35" s="18" t="s">
        <v>79</v>
      </c>
      <c r="B35" s="131" t="s">
        <v>106</v>
      </c>
      <c r="C35" s="198" t="s">
        <v>49</v>
      </c>
      <c r="D35" s="36" t="s">
        <v>11</v>
      </c>
      <c r="E35" s="181">
        <v>559</v>
      </c>
      <c r="F35" s="94"/>
      <c r="G35" s="22">
        <f t="shared" si="4"/>
        <v>0</v>
      </c>
      <c r="H35" s="234"/>
      <c r="I35" s="96"/>
    </row>
    <row r="36" spans="1:9" s="93" customFormat="1" ht="30" customHeight="1" x14ac:dyDescent="0.25">
      <c r="A36" s="18" t="s">
        <v>79</v>
      </c>
      <c r="B36" s="131" t="s">
        <v>107</v>
      </c>
      <c r="C36" s="198" t="s">
        <v>50</v>
      </c>
      <c r="D36" s="36" t="s">
        <v>11</v>
      </c>
      <c r="E36" s="181">
        <v>566</v>
      </c>
      <c r="F36" s="94"/>
      <c r="G36" s="22">
        <f t="shared" si="4"/>
        <v>0</v>
      </c>
      <c r="H36" s="234"/>
      <c r="I36" s="96"/>
    </row>
    <row r="37" spans="1:9" s="93" customFormat="1" ht="30" customHeight="1" x14ac:dyDescent="0.25">
      <c r="A37" s="18" t="s">
        <v>79</v>
      </c>
      <c r="B37" s="131" t="s">
        <v>108</v>
      </c>
      <c r="C37" s="198" t="s">
        <v>70</v>
      </c>
      <c r="D37" s="36" t="s">
        <v>11</v>
      </c>
      <c r="E37" s="181">
        <v>230</v>
      </c>
      <c r="F37" s="94"/>
      <c r="G37" s="22">
        <f t="shared" si="4"/>
        <v>0</v>
      </c>
      <c r="H37" s="234"/>
      <c r="I37" s="96"/>
    </row>
    <row r="38" spans="1:9" s="93" customFormat="1" ht="30" customHeight="1" x14ac:dyDescent="0.25">
      <c r="A38" s="18" t="s">
        <v>79</v>
      </c>
      <c r="B38" s="131" t="s">
        <v>109</v>
      </c>
      <c r="C38" s="199" t="s">
        <v>41</v>
      </c>
      <c r="D38" s="36" t="s">
        <v>8</v>
      </c>
      <c r="E38" s="181">
        <v>3.5</v>
      </c>
      <c r="F38" s="94"/>
      <c r="G38" s="22">
        <f t="shared" si="4"/>
        <v>0</v>
      </c>
      <c r="H38" s="234"/>
      <c r="I38" s="96"/>
    </row>
    <row r="39" spans="1:9" s="93" customFormat="1" ht="30" customHeight="1" x14ac:dyDescent="0.25">
      <c r="A39" s="43" t="s">
        <v>79</v>
      </c>
      <c r="B39" s="131" t="s">
        <v>110</v>
      </c>
      <c r="C39" s="205" t="s">
        <v>61</v>
      </c>
      <c r="D39" s="140" t="s">
        <v>8</v>
      </c>
      <c r="E39" s="186">
        <v>3.5</v>
      </c>
      <c r="F39" s="132"/>
      <c r="G39" s="39">
        <f t="shared" si="4"/>
        <v>0</v>
      </c>
      <c r="H39" s="234"/>
      <c r="I39" s="96"/>
    </row>
    <row r="40" spans="1:9" s="93" customFormat="1" ht="30" customHeight="1" x14ac:dyDescent="0.25">
      <c r="A40" s="43" t="s">
        <v>79</v>
      </c>
      <c r="B40" s="131" t="s">
        <v>172</v>
      </c>
      <c r="C40" s="205" t="s">
        <v>349</v>
      </c>
      <c r="D40" s="140" t="s">
        <v>11</v>
      </c>
      <c r="E40" s="186">
        <v>1125</v>
      </c>
      <c r="F40" s="132"/>
      <c r="G40" s="39">
        <f t="shared" ref="G40" si="6">ROUND((E40*F40),2)</f>
        <v>0</v>
      </c>
      <c r="H40" s="234"/>
      <c r="I40" s="96"/>
    </row>
    <row r="41" spans="1:9" s="93" customFormat="1" ht="30" customHeight="1" x14ac:dyDescent="0.25">
      <c r="A41" s="43" t="s">
        <v>79</v>
      </c>
      <c r="B41" s="131" t="s">
        <v>173</v>
      </c>
      <c r="C41" s="205" t="s">
        <v>350</v>
      </c>
      <c r="D41" s="140" t="s">
        <v>11</v>
      </c>
      <c r="E41" s="186">
        <v>1125</v>
      </c>
      <c r="F41" s="132"/>
      <c r="G41" s="39">
        <f t="shared" ref="G41" si="7">ROUND((E41*F41),2)</f>
        <v>0</v>
      </c>
      <c r="H41" s="234"/>
      <c r="I41" s="96"/>
    </row>
    <row r="42" spans="1:9" s="93" customFormat="1" ht="30" customHeight="1" thickBot="1" x14ac:dyDescent="0.3">
      <c r="A42" s="43" t="s">
        <v>79</v>
      </c>
      <c r="B42" s="163" t="s">
        <v>174</v>
      </c>
      <c r="C42" s="205" t="s">
        <v>351</v>
      </c>
      <c r="D42" s="140" t="s">
        <v>12</v>
      </c>
      <c r="E42" s="186">
        <v>154</v>
      </c>
      <c r="F42" s="132"/>
      <c r="G42" s="39">
        <f t="shared" si="4"/>
        <v>0</v>
      </c>
      <c r="H42" s="234"/>
      <c r="I42" s="96"/>
    </row>
    <row r="43" spans="1:9" s="93" customFormat="1" ht="30" customHeight="1" x14ac:dyDescent="0.25">
      <c r="A43" s="164" t="s">
        <v>80</v>
      </c>
      <c r="B43" s="167" t="s">
        <v>103</v>
      </c>
      <c r="C43" s="149" t="s">
        <v>66</v>
      </c>
      <c r="D43" s="14" t="s">
        <v>8</v>
      </c>
      <c r="E43" s="183">
        <v>317</v>
      </c>
      <c r="F43" s="91"/>
      <c r="G43" s="17">
        <f t="shared" si="4"/>
        <v>0</v>
      </c>
      <c r="H43" s="235"/>
      <c r="I43" s="96"/>
    </row>
    <row r="44" spans="1:9" s="93" customFormat="1" ht="30" customHeight="1" x14ac:dyDescent="0.25">
      <c r="A44" s="146" t="s">
        <v>80</v>
      </c>
      <c r="B44" s="131" t="s">
        <v>104</v>
      </c>
      <c r="C44" s="129" t="s">
        <v>81</v>
      </c>
      <c r="D44" s="36" t="s">
        <v>11</v>
      </c>
      <c r="E44" s="181">
        <v>554</v>
      </c>
      <c r="F44" s="94"/>
      <c r="G44" s="22">
        <f t="shared" si="4"/>
        <v>0</v>
      </c>
      <c r="H44" s="235"/>
      <c r="I44" s="96"/>
    </row>
    <row r="45" spans="1:9" s="93" customFormat="1" ht="30" customHeight="1" x14ac:dyDescent="0.25">
      <c r="A45" s="146" t="s">
        <v>80</v>
      </c>
      <c r="B45" s="131" t="s">
        <v>105</v>
      </c>
      <c r="C45" s="129" t="s">
        <v>67</v>
      </c>
      <c r="D45" s="36" t="s">
        <v>11</v>
      </c>
      <c r="E45" s="181">
        <v>451</v>
      </c>
      <c r="F45" s="94"/>
      <c r="G45" s="22">
        <f t="shared" si="4"/>
        <v>0</v>
      </c>
      <c r="H45" s="235"/>
      <c r="I45" s="96"/>
    </row>
    <row r="46" spans="1:9" s="93" customFormat="1" ht="30" customHeight="1" x14ac:dyDescent="0.25">
      <c r="A46" s="146" t="s">
        <v>80</v>
      </c>
      <c r="B46" s="131" t="s">
        <v>106</v>
      </c>
      <c r="C46" s="129" t="s">
        <v>49</v>
      </c>
      <c r="D46" s="36" t="s">
        <v>11</v>
      </c>
      <c r="E46" s="181">
        <v>559</v>
      </c>
      <c r="F46" s="94"/>
      <c r="G46" s="22">
        <f t="shared" si="4"/>
        <v>0</v>
      </c>
      <c r="H46" s="235"/>
      <c r="I46" s="96"/>
    </row>
    <row r="47" spans="1:9" s="93" customFormat="1" ht="30" customHeight="1" x14ac:dyDescent="0.25">
      <c r="A47" s="146" t="s">
        <v>80</v>
      </c>
      <c r="B47" s="131" t="s">
        <v>107</v>
      </c>
      <c r="C47" s="129" t="s">
        <v>50</v>
      </c>
      <c r="D47" s="36" t="s">
        <v>11</v>
      </c>
      <c r="E47" s="181">
        <v>566</v>
      </c>
      <c r="F47" s="94"/>
      <c r="G47" s="22">
        <f t="shared" si="4"/>
        <v>0</v>
      </c>
      <c r="H47" s="235"/>
      <c r="I47" s="96"/>
    </row>
    <row r="48" spans="1:9" s="93" customFormat="1" ht="30" customHeight="1" x14ac:dyDescent="0.25">
      <c r="A48" s="146" t="s">
        <v>80</v>
      </c>
      <c r="B48" s="131" t="s">
        <v>108</v>
      </c>
      <c r="C48" s="129" t="s">
        <v>70</v>
      </c>
      <c r="D48" s="36" t="s">
        <v>11</v>
      </c>
      <c r="E48" s="181">
        <v>230</v>
      </c>
      <c r="F48" s="94"/>
      <c r="G48" s="22">
        <f t="shared" si="4"/>
        <v>0</v>
      </c>
      <c r="H48" s="235"/>
      <c r="I48" s="96"/>
    </row>
    <row r="49" spans="1:9" s="93" customFormat="1" ht="30" customHeight="1" x14ac:dyDescent="0.25">
      <c r="A49" s="146" t="s">
        <v>80</v>
      </c>
      <c r="B49" s="131" t="s">
        <v>109</v>
      </c>
      <c r="C49" s="137" t="s">
        <v>41</v>
      </c>
      <c r="D49" s="36" t="s">
        <v>8</v>
      </c>
      <c r="E49" s="181">
        <v>3.5</v>
      </c>
      <c r="F49" s="94"/>
      <c r="G49" s="22">
        <f t="shared" ref="G49:G53" si="8">ROUND((E49*F49),2)</f>
        <v>0</v>
      </c>
      <c r="H49" s="235"/>
      <c r="I49" s="96"/>
    </row>
    <row r="50" spans="1:9" s="93" customFormat="1" ht="30" customHeight="1" x14ac:dyDescent="0.25">
      <c r="A50" s="146" t="s">
        <v>80</v>
      </c>
      <c r="B50" s="131" t="s">
        <v>110</v>
      </c>
      <c r="C50" s="137" t="s">
        <v>61</v>
      </c>
      <c r="D50" s="36" t="s">
        <v>8</v>
      </c>
      <c r="E50" s="174">
        <v>3.5</v>
      </c>
      <c r="F50" s="133"/>
      <c r="G50" s="22">
        <f t="shared" si="8"/>
        <v>0</v>
      </c>
      <c r="H50" s="235"/>
      <c r="I50" s="96"/>
    </row>
    <row r="51" spans="1:9" s="93" customFormat="1" ht="30" customHeight="1" x14ac:dyDescent="0.25">
      <c r="A51" s="18" t="s">
        <v>79</v>
      </c>
      <c r="B51" s="131" t="s">
        <v>172</v>
      </c>
      <c r="C51" s="199" t="s">
        <v>349</v>
      </c>
      <c r="D51" s="36" t="s">
        <v>11</v>
      </c>
      <c r="E51" s="181">
        <v>1125</v>
      </c>
      <c r="F51" s="94"/>
      <c r="G51" s="22">
        <f t="shared" si="8"/>
        <v>0</v>
      </c>
      <c r="H51" s="235"/>
      <c r="I51" s="96"/>
    </row>
    <row r="52" spans="1:9" s="93" customFormat="1" ht="30" customHeight="1" thickBot="1" x14ac:dyDescent="0.3">
      <c r="A52" s="18" t="s">
        <v>79</v>
      </c>
      <c r="B52" s="131" t="s">
        <v>173</v>
      </c>
      <c r="C52" s="199" t="s">
        <v>350</v>
      </c>
      <c r="D52" s="36" t="s">
        <v>11</v>
      </c>
      <c r="E52" s="181">
        <v>1125</v>
      </c>
      <c r="F52" s="94"/>
      <c r="G52" s="22">
        <f t="shared" si="8"/>
        <v>0</v>
      </c>
      <c r="H52" s="236"/>
      <c r="I52" s="96"/>
    </row>
    <row r="53" spans="1:9" s="93" customFormat="1" ht="30" customHeight="1" thickBot="1" x14ac:dyDescent="0.3">
      <c r="A53" s="43" t="s">
        <v>79</v>
      </c>
      <c r="B53" s="163" t="s">
        <v>174</v>
      </c>
      <c r="C53" s="205" t="s">
        <v>351</v>
      </c>
      <c r="D53" s="140" t="s">
        <v>12</v>
      </c>
      <c r="E53" s="186">
        <v>154</v>
      </c>
      <c r="F53" s="132"/>
      <c r="G53" s="39">
        <f t="shared" si="8"/>
        <v>0</v>
      </c>
      <c r="H53" s="147" t="s">
        <v>14</v>
      </c>
      <c r="I53" s="98">
        <f>ROUND(SUM(G32:G53),2)</f>
        <v>0</v>
      </c>
    </row>
    <row r="54" spans="1:9" s="93" customFormat="1" ht="30" customHeight="1" x14ac:dyDescent="0.25">
      <c r="A54" s="12" t="s">
        <v>82</v>
      </c>
      <c r="B54" s="167" t="s">
        <v>96</v>
      </c>
      <c r="C54" s="204" t="s">
        <v>66</v>
      </c>
      <c r="D54" s="14" t="s">
        <v>8</v>
      </c>
      <c r="E54" s="176">
        <v>127</v>
      </c>
      <c r="F54" s="168"/>
      <c r="G54" s="17">
        <f t="shared" si="4"/>
        <v>0</v>
      </c>
      <c r="H54" s="237" t="s">
        <v>121</v>
      </c>
    </row>
    <row r="55" spans="1:9" s="93" customFormat="1" ht="27.6" x14ac:dyDescent="0.25">
      <c r="A55" s="18" t="s">
        <v>82</v>
      </c>
      <c r="B55" s="131" t="s">
        <v>111</v>
      </c>
      <c r="C55" s="198" t="s">
        <v>68</v>
      </c>
      <c r="D55" s="36" t="s">
        <v>11</v>
      </c>
      <c r="E55" s="174">
        <v>120</v>
      </c>
      <c r="F55" s="133"/>
      <c r="G55" s="22">
        <f t="shared" si="4"/>
        <v>0</v>
      </c>
      <c r="H55" s="238"/>
    </row>
    <row r="56" spans="1:9" s="93" customFormat="1" ht="27.6" x14ac:dyDescent="0.25">
      <c r="A56" s="18" t="s">
        <v>82</v>
      </c>
      <c r="B56" s="131" t="s">
        <v>112</v>
      </c>
      <c r="C56" s="198" t="s">
        <v>84</v>
      </c>
      <c r="D56" s="36" t="s">
        <v>11</v>
      </c>
      <c r="E56" s="174">
        <v>120</v>
      </c>
      <c r="F56" s="133"/>
      <c r="G56" s="22">
        <f t="shared" si="4"/>
        <v>0</v>
      </c>
      <c r="H56" s="238"/>
    </row>
    <row r="57" spans="1:9" s="93" customFormat="1" ht="27.6" x14ac:dyDescent="0.25">
      <c r="A57" s="18" t="s">
        <v>82</v>
      </c>
      <c r="B57" s="131" t="s">
        <v>113</v>
      </c>
      <c r="C57" s="198" t="s">
        <v>69</v>
      </c>
      <c r="D57" s="36" t="s">
        <v>11</v>
      </c>
      <c r="E57" s="174">
        <v>120</v>
      </c>
      <c r="F57" s="133"/>
      <c r="G57" s="22">
        <f t="shared" si="4"/>
        <v>0</v>
      </c>
      <c r="H57" s="238"/>
    </row>
    <row r="58" spans="1:9" s="93" customFormat="1" ht="30" customHeight="1" x14ac:dyDescent="0.25">
      <c r="A58" s="18" t="s">
        <v>82</v>
      </c>
      <c r="B58" s="131" t="s">
        <v>114</v>
      </c>
      <c r="C58" s="48" t="s">
        <v>352</v>
      </c>
      <c r="D58" s="36" t="s">
        <v>12</v>
      </c>
      <c r="E58" s="174">
        <v>68</v>
      </c>
      <c r="F58" s="133"/>
      <c r="G58" s="22">
        <f t="shared" si="4"/>
        <v>0</v>
      </c>
      <c r="H58" s="238"/>
    </row>
    <row r="59" spans="1:9" s="93" customFormat="1" ht="30" customHeight="1" x14ac:dyDescent="0.25">
      <c r="A59" s="18" t="s">
        <v>82</v>
      </c>
      <c r="B59" s="131" t="s">
        <v>224</v>
      </c>
      <c r="C59" s="48" t="s">
        <v>353</v>
      </c>
      <c r="D59" s="36" t="s">
        <v>12</v>
      </c>
      <c r="E59" s="174">
        <v>60</v>
      </c>
      <c r="F59" s="133"/>
      <c r="G59" s="22">
        <f t="shared" si="4"/>
        <v>0</v>
      </c>
      <c r="H59" s="238"/>
    </row>
    <row r="60" spans="1:9" s="93" customFormat="1" ht="30" customHeight="1" thickBot="1" x14ac:dyDescent="0.3">
      <c r="A60" s="25" t="s">
        <v>82</v>
      </c>
      <c r="B60" s="153" t="s">
        <v>225</v>
      </c>
      <c r="C60" s="55" t="s">
        <v>354</v>
      </c>
      <c r="D60" s="44" t="s">
        <v>12</v>
      </c>
      <c r="E60" s="175">
        <v>68</v>
      </c>
      <c r="F60" s="97"/>
      <c r="G60" s="26">
        <f t="shared" si="4"/>
        <v>0</v>
      </c>
      <c r="H60" s="238"/>
    </row>
    <row r="61" spans="1:9" s="93" customFormat="1" ht="27.6" x14ac:dyDescent="0.25">
      <c r="A61" s="134" t="s">
        <v>83</v>
      </c>
      <c r="B61" s="135" t="s">
        <v>96</v>
      </c>
      <c r="C61" s="165" t="s">
        <v>66</v>
      </c>
      <c r="D61" s="166" t="s">
        <v>8</v>
      </c>
      <c r="E61" s="141">
        <v>119</v>
      </c>
      <c r="F61" s="136"/>
      <c r="G61" s="33">
        <f t="shared" si="4"/>
        <v>0</v>
      </c>
      <c r="H61" s="239"/>
    </row>
    <row r="62" spans="1:9" s="93" customFormat="1" ht="27.6" x14ac:dyDescent="0.25">
      <c r="A62" s="76" t="s">
        <v>83</v>
      </c>
      <c r="B62" s="135" t="s">
        <v>111</v>
      </c>
      <c r="C62" s="198" t="s">
        <v>81</v>
      </c>
      <c r="D62" s="51" t="s">
        <v>11</v>
      </c>
      <c r="E62" s="174">
        <v>120</v>
      </c>
      <c r="F62" s="133"/>
      <c r="G62" s="22">
        <f t="shared" si="4"/>
        <v>0</v>
      </c>
      <c r="H62" s="239"/>
    </row>
    <row r="63" spans="1:9" s="93" customFormat="1" ht="27.6" x14ac:dyDescent="0.25">
      <c r="A63" s="76" t="s">
        <v>83</v>
      </c>
      <c r="B63" s="135" t="s">
        <v>112</v>
      </c>
      <c r="C63" s="198" t="s">
        <v>84</v>
      </c>
      <c r="D63" s="51" t="s">
        <v>11</v>
      </c>
      <c r="E63" s="174">
        <v>120</v>
      </c>
      <c r="F63" s="133"/>
      <c r="G63" s="22">
        <f t="shared" si="4"/>
        <v>0</v>
      </c>
      <c r="H63" s="239"/>
    </row>
    <row r="64" spans="1:9" s="93" customFormat="1" ht="27.6" x14ac:dyDescent="0.25">
      <c r="A64" s="76" t="s">
        <v>83</v>
      </c>
      <c r="B64" s="135" t="s">
        <v>113</v>
      </c>
      <c r="C64" s="198" t="s">
        <v>69</v>
      </c>
      <c r="D64" s="51" t="s">
        <v>11</v>
      </c>
      <c r="E64" s="174">
        <v>120</v>
      </c>
      <c r="F64" s="133"/>
      <c r="G64" s="22">
        <f t="shared" si="4"/>
        <v>0</v>
      </c>
      <c r="H64" s="239"/>
    </row>
    <row r="65" spans="1:9" s="93" customFormat="1" ht="30" customHeight="1" x14ac:dyDescent="0.25">
      <c r="A65" s="76" t="s">
        <v>83</v>
      </c>
      <c r="B65" s="131" t="s">
        <v>114</v>
      </c>
      <c r="C65" s="48" t="s">
        <v>352</v>
      </c>
      <c r="D65" s="36" t="s">
        <v>12</v>
      </c>
      <c r="E65" s="174">
        <v>68</v>
      </c>
      <c r="F65" s="133"/>
      <c r="G65" s="22">
        <f t="shared" si="4"/>
        <v>0</v>
      </c>
      <c r="H65" s="239"/>
    </row>
    <row r="66" spans="1:9" s="93" customFormat="1" ht="30" customHeight="1" thickBot="1" x14ac:dyDescent="0.3">
      <c r="A66" s="76" t="s">
        <v>83</v>
      </c>
      <c r="B66" s="131" t="s">
        <v>224</v>
      </c>
      <c r="C66" s="48" t="s">
        <v>353</v>
      </c>
      <c r="D66" s="36" t="s">
        <v>12</v>
      </c>
      <c r="E66" s="174">
        <v>60</v>
      </c>
      <c r="F66" s="133"/>
      <c r="G66" s="22">
        <f t="shared" si="4"/>
        <v>0</v>
      </c>
      <c r="H66" s="239"/>
    </row>
    <row r="67" spans="1:9" s="93" customFormat="1" ht="28.2" thickBot="1" x14ac:dyDescent="0.3">
      <c r="A67" s="206" t="s">
        <v>83</v>
      </c>
      <c r="B67" s="163" t="s">
        <v>225</v>
      </c>
      <c r="C67" s="208" t="s">
        <v>354</v>
      </c>
      <c r="D67" s="140" t="s">
        <v>12</v>
      </c>
      <c r="E67" s="177">
        <v>68</v>
      </c>
      <c r="F67" s="207"/>
      <c r="G67" s="39">
        <f t="shared" ref="G67" si="9">ROUND((E67*F67),2)</f>
        <v>0</v>
      </c>
      <c r="H67" s="89" t="s">
        <v>15</v>
      </c>
      <c r="I67" s="90">
        <f>ROUND(SUM(G54:G67),2)</f>
        <v>0</v>
      </c>
    </row>
    <row r="68" spans="1:9" s="93" customFormat="1" ht="30" customHeight="1" x14ac:dyDescent="0.25">
      <c r="A68" s="12" t="s">
        <v>87</v>
      </c>
      <c r="B68" s="209" t="s">
        <v>241</v>
      </c>
      <c r="C68" s="204" t="s">
        <v>85</v>
      </c>
      <c r="D68" s="14" t="s">
        <v>9</v>
      </c>
      <c r="E68" s="176">
        <v>2</v>
      </c>
      <c r="F68" s="190"/>
      <c r="G68" s="17">
        <f t="shared" ref="G68:G70" si="10">ROUND((E68*F68),2)</f>
        <v>0</v>
      </c>
      <c r="H68" s="92"/>
      <c r="I68" s="92"/>
    </row>
    <row r="69" spans="1:9" s="93" customFormat="1" ht="30" customHeight="1" thickBot="1" x14ac:dyDescent="0.3">
      <c r="A69" s="220" t="s">
        <v>87</v>
      </c>
      <c r="B69" s="221" t="s">
        <v>242</v>
      </c>
      <c r="C69" s="222" t="s">
        <v>355</v>
      </c>
      <c r="D69" s="223" t="s">
        <v>12</v>
      </c>
      <c r="E69" s="224">
        <v>298</v>
      </c>
      <c r="F69" s="193"/>
      <c r="G69" s="225">
        <f t="shared" ref="G69" si="11">ROUND((E69*F69),2)</f>
        <v>0</v>
      </c>
      <c r="H69" s="92"/>
      <c r="I69" s="92"/>
    </row>
    <row r="70" spans="1:9" s="93" customFormat="1" ht="30" customHeight="1" thickBot="1" x14ac:dyDescent="0.3">
      <c r="A70" s="213" t="s">
        <v>87</v>
      </c>
      <c r="B70" s="226" t="s">
        <v>243</v>
      </c>
      <c r="C70" s="227" t="s">
        <v>356</v>
      </c>
      <c r="D70" s="216" t="s">
        <v>12</v>
      </c>
      <c r="E70" s="217">
        <v>13</v>
      </c>
      <c r="F70" s="45"/>
      <c r="G70" s="218">
        <f t="shared" si="10"/>
        <v>0</v>
      </c>
      <c r="H70" s="147" t="s">
        <v>16</v>
      </c>
      <c r="I70" s="90">
        <f>ROUND(SUM(G68:G70),2)</f>
        <v>0</v>
      </c>
    </row>
    <row r="71" spans="1:9" ht="44.25" customHeight="1" thickBot="1" x14ac:dyDescent="0.3">
      <c r="A71" s="99"/>
      <c r="B71" s="100"/>
      <c r="C71" s="99"/>
      <c r="D71" s="100"/>
      <c r="E71" s="100"/>
      <c r="F71" s="60" t="s">
        <v>29</v>
      </c>
      <c r="G71" s="61">
        <f>SUM(G5:G70)</f>
        <v>0</v>
      </c>
      <c r="H71" s="88"/>
      <c r="I71" s="96"/>
    </row>
    <row r="72" spans="1:9" ht="20.25" customHeight="1" x14ac:dyDescent="0.25">
      <c r="A72" s="101"/>
      <c r="B72" s="102"/>
      <c r="C72" s="102"/>
      <c r="D72" s="102"/>
      <c r="E72" s="103"/>
      <c r="F72" s="102"/>
      <c r="G72" s="104"/>
    </row>
    <row r="73" spans="1:9" x14ac:dyDescent="0.25">
      <c r="A73" s="99"/>
      <c r="B73" s="100"/>
      <c r="C73" s="99"/>
      <c r="D73" s="100"/>
      <c r="E73" s="100"/>
      <c r="F73" s="105"/>
      <c r="G73" s="104"/>
    </row>
    <row r="74" spans="1:9" x14ac:dyDescent="0.25">
      <c r="A74" s="99"/>
      <c r="B74" s="100"/>
      <c r="C74" s="99"/>
      <c r="D74" s="100"/>
      <c r="E74" s="100"/>
      <c r="F74" s="105"/>
      <c r="G74" s="104"/>
    </row>
    <row r="76" spans="1:9" x14ac:dyDescent="0.25">
      <c r="A76" s="106"/>
      <c r="B76" s="107"/>
      <c r="C76" s="106"/>
      <c r="D76" s="107"/>
      <c r="E76" s="107"/>
      <c r="F76" s="108"/>
      <c r="G76" s="107"/>
    </row>
    <row r="77" spans="1:9" ht="26.25" customHeight="1" x14ac:dyDescent="0.25">
      <c r="A77" s="109"/>
      <c r="B77" s="109"/>
      <c r="C77" s="109"/>
      <c r="D77" s="109"/>
      <c r="E77" s="109"/>
      <c r="F77" s="110"/>
      <c r="G77" s="109"/>
    </row>
  </sheetData>
  <sheetProtection algorithmName="SHA-512" hashValue="nY/HVyY3NlIjEqHrPJwVgk4pqccmPVNIIuACqqmgJFHKUdOm/NMHCzF74ROZueKKHogt1Zo72Cmk2gSmG1OAuw==" saltValue="ydzo+BfIMuKimx2xwT9j7g==" spinCount="100000" sheet="1" objects="1" scenarios="1"/>
  <mergeCells count="4">
    <mergeCell ref="A1:G1"/>
    <mergeCell ref="A3:G3"/>
    <mergeCell ref="H32:H52"/>
    <mergeCell ref="H54:H66"/>
  </mergeCells>
  <phoneticPr fontId="18" type="noConversion"/>
  <pageMargins left="0.7" right="0.7" top="0.75" bottom="0.75" header="0.3" footer="0.3"/>
  <ignoredErrors>
    <ignoredError sqref="B32:B35 B43:B48 B61:B64 B54:B5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F309F-B1D5-45B2-8AB6-586CDBB18A1B}">
  <dimension ref="B2:D24"/>
  <sheetViews>
    <sheetView zoomScale="89" zoomScaleNormal="89" workbookViewId="0">
      <selection activeCell="H14" sqref="H14"/>
    </sheetView>
  </sheetViews>
  <sheetFormatPr defaultRowHeight="13.8" x14ac:dyDescent="0.25"/>
  <cols>
    <col min="2" max="2" width="12.5" customWidth="1"/>
    <col min="3" max="3" width="44.19921875" customWidth="1"/>
    <col min="4" max="4" width="30.69921875" customWidth="1"/>
  </cols>
  <sheetData>
    <row r="2" spans="2:4" ht="15.6" x14ac:dyDescent="0.25">
      <c r="B2" s="244"/>
      <c r="C2" s="244"/>
      <c r="D2" s="244"/>
    </row>
    <row r="3" spans="2:4" x14ac:dyDescent="0.25">
      <c r="B3" s="245" t="s">
        <v>30</v>
      </c>
      <c r="C3" s="246"/>
      <c r="D3" s="247"/>
    </row>
    <row r="4" spans="2:4" ht="26.4" x14ac:dyDescent="0.25">
      <c r="B4" s="112" t="s">
        <v>31</v>
      </c>
      <c r="C4" s="112" t="s">
        <v>32</v>
      </c>
      <c r="D4" s="112" t="s">
        <v>33</v>
      </c>
    </row>
    <row r="5" spans="2:4" ht="14.25" customHeight="1" x14ac:dyDescent="0.25">
      <c r="B5" s="248" t="s">
        <v>86</v>
      </c>
      <c r="C5" s="249"/>
      <c r="D5" s="250"/>
    </row>
    <row r="6" spans="2:4" x14ac:dyDescent="0.25">
      <c r="B6" s="251"/>
      <c r="C6" s="252"/>
      <c r="D6" s="253"/>
    </row>
    <row r="7" spans="2:4" x14ac:dyDescent="0.25">
      <c r="B7" s="67">
        <v>1</v>
      </c>
      <c r="C7" s="113" t="s">
        <v>34</v>
      </c>
      <c r="D7" s="114">
        <f>DKŽ_1!G138</f>
        <v>0</v>
      </c>
    </row>
    <row r="8" spans="2:4" x14ac:dyDescent="0.25">
      <c r="B8" s="67">
        <v>2</v>
      </c>
      <c r="C8" s="113" t="s">
        <v>35</v>
      </c>
      <c r="D8" s="114">
        <f>DKŽ_2!G71</f>
        <v>0</v>
      </c>
    </row>
    <row r="9" spans="2:4" ht="39.6" x14ac:dyDescent="0.25">
      <c r="B9" s="112" t="s">
        <v>36</v>
      </c>
      <c r="C9" s="115" t="s">
        <v>37</v>
      </c>
      <c r="D9" s="114">
        <f>SUM(D7:D8)</f>
        <v>0</v>
      </c>
    </row>
    <row r="14" spans="2:4" ht="74.25" customHeight="1" x14ac:dyDescent="0.25">
      <c r="B14" s="254" t="s">
        <v>38</v>
      </c>
      <c r="C14" s="254"/>
      <c r="D14" s="254"/>
    </row>
    <row r="18" spans="2:4" ht="14.4" x14ac:dyDescent="0.3">
      <c r="B18" s="210"/>
      <c r="C18" s="211"/>
      <c r="D18" s="212" t="s">
        <v>39</v>
      </c>
    </row>
    <row r="19" spans="2:4" x14ac:dyDescent="0.25">
      <c r="B19" s="210"/>
      <c r="C19" s="210"/>
      <c r="D19" s="210"/>
    </row>
    <row r="20" spans="2:4" ht="240.75" customHeight="1" x14ac:dyDescent="0.25">
      <c r="B20" s="240" t="s">
        <v>357</v>
      </c>
      <c r="C20" s="241"/>
      <c r="D20" s="241"/>
    </row>
    <row r="21" spans="2:4" ht="153" customHeight="1" x14ac:dyDescent="0.25">
      <c r="B21" s="240" t="s">
        <v>358</v>
      </c>
      <c r="C21" s="241"/>
      <c r="D21" s="241"/>
    </row>
    <row r="22" spans="2:4" ht="138.75" customHeight="1" x14ac:dyDescent="0.25">
      <c r="B22" s="240" t="s">
        <v>359</v>
      </c>
      <c r="C22" s="241"/>
      <c r="D22" s="241"/>
    </row>
    <row r="23" spans="2:4" x14ac:dyDescent="0.25">
      <c r="B23" s="65"/>
      <c r="C23" s="65"/>
      <c r="D23" s="65"/>
    </row>
    <row r="24" spans="2:4" ht="67.5" customHeight="1" x14ac:dyDescent="0.25">
      <c r="B24" s="242"/>
      <c r="C24" s="243"/>
      <c r="D24" s="243"/>
    </row>
  </sheetData>
  <sheetProtection sheet="1" objects="1" scenarios="1"/>
  <mergeCells count="8">
    <mergeCell ref="B22:D22"/>
    <mergeCell ref="B24:D24"/>
    <mergeCell ref="B2:D2"/>
    <mergeCell ref="B3:D3"/>
    <mergeCell ref="B5:D6"/>
    <mergeCell ref="B14:D14"/>
    <mergeCell ref="B20:D20"/>
    <mergeCell ref="B21:D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DKŽ_1</vt:lpstr>
      <vt:lpstr>DKŽ_2</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 Petrauskienė</dc:creator>
  <cp:lastModifiedBy>Vaida Adamkevičiūtė</cp:lastModifiedBy>
  <dcterms:created xsi:type="dcterms:W3CDTF">2024-03-29T05:22:49Z</dcterms:created>
  <dcterms:modified xsi:type="dcterms:W3CDTF">2025-05-14T12:52:01Z</dcterms:modified>
</cp:coreProperties>
</file>